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724"/>
  </bookViews>
  <sheets>
    <sheet name="Cuadro 2 PA" sheetId="77" r:id="rId1"/>
  </sheets>
  <definedNames>
    <definedName name="_xlnm.Print_Area" localSheetId="0">'Cuadro 2 PA'!$A$1:$Q$67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77" l="1"/>
  <c r="H60" i="77"/>
  <c r="C60" i="77"/>
  <c r="M59" i="77"/>
  <c r="H59" i="77"/>
  <c r="C59" i="77"/>
  <c r="M58" i="77"/>
  <c r="M57" i="77" s="1"/>
  <c r="H58" i="77"/>
  <c r="H57" i="77" s="1"/>
  <c r="C58" i="77"/>
  <c r="P57" i="77"/>
  <c r="O57" i="77"/>
  <c r="N57" i="77"/>
  <c r="L57" i="77"/>
  <c r="K57" i="77"/>
  <c r="J57" i="77"/>
  <c r="I57" i="77"/>
  <c r="G57" i="77"/>
  <c r="F57" i="77"/>
  <c r="E57" i="77"/>
  <c r="D57" i="77"/>
  <c r="C57" i="77"/>
  <c r="M53" i="77"/>
  <c r="H53" i="77"/>
  <c r="C53" i="77"/>
  <c r="M52" i="77"/>
  <c r="H52" i="77"/>
  <c r="H49" i="77" s="1"/>
  <c r="C52" i="77"/>
  <c r="M51" i="77"/>
  <c r="M49" i="77" s="1"/>
  <c r="H51" i="77"/>
  <c r="C51" i="77"/>
  <c r="M50" i="77"/>
  <c r="H50" i="77"/>
  <c r="C50" i="77"/>
  <c r="C49" i="77" s="1"/>
  <c r="P49" i="77"/>
  <c r="O49" i="77"/>
  <c r="N49" i="77"/>
  <c r="L49" i="77"/>
  <c r="K49" i="77"/>
  <c r="J49" i="77"/>
  <c r="I49" i="77"/>
  <c r="G49" i="77"/>
  <c r="F49" i="77"/>
  <c r="E49" i="77"/>
  <c r="D49" i="77"/>
  <c r="M48" i="77"/>
  <c r="H48" i="77"/>
  <c r="C48" i="77"/>
  <c r="M47" i="77"/>
  <c r="H47" i="77"/>
  <c r="H44" i="77" s="1"/>
  <c r="C47" i="77"/>
  <c r="M46" i="77"/>
  <c r="H46" i="77"/>
  <c r="C46" i="77"/>
  <c r="M45" i="77"/>
  <c r="H45" i="77"/>
  <c r="C45" i="77"/>
  <c r="P44" i="77"/>
  <c r="O44" i="77"/>
  <c r="N44" i="77"/>
  <c r="M44" i="77"/>
  <c r="L44" i="77"/>
  <c r="K44" i="77"/>
  <c r="J44" i="77"/>
  <c r="I44" i="77"/>
  <c r="G44" i="77"/>
  <c r="F44" i="77"/>
  <c r="E44" i="77"/>
  <c r="D44" i="77"/>
  <c r="C44" i="77"/>
  <c r="M43" i="77"/>
  <c r="M41" i="77" s="1"/>
  <c r="H43" i="77"/>
  <c r="C43" i="77"/>
  <c r="C41" i="77" s="1"/>
  <c r="M42" i="77"/>
  <c r="H42" i="77"/>
  <c r="C42" i="77"/>
  <c r="P41" i="77"/>
  <c r="O41" i="77"/>
  <c r="N41" i="77"/>
  <c r="L41" i="77"/>
  <c r="K41" i="77"/>
  <c r="J41" i="77"/>
  <c r="I41" i="77"/>
  <c r="I34" i="77" s="1"/>
  <c r="H41" i="77"/>
  <c r="G41" i="77"/>
  <c r="F41" i="77"/>
  <c r="E41" i="77"/>
  <c r="D41" i="77"/>
  <c r="M40" i="77"/>
  <c r="H40" i="77"/>
  <c r="C40" i="77"/>
  <c r="M39" i="77"/>
  <c r="M38" i="77" s="1"/>
  <c r="H39" i="77"/>
  <c r="H38" i="77" s="1"/>
  <c r="C39" i="77"/>
  <c r="C38" i="77" s="1"/>
  <c r="C34" i="77" s="1"/>
  <c r="P38" i="77"/>
  <c r="P34" i="77" s="1"/>
  <c r="O38" i="77"/>
  <c r="N38" i="77"/>
  <c r="L38" i="77"/>
  <c r="K38" i="77"/>
  <c r="K34" i="77" s="1"/>
  <c r="J38" i="77"/>
  <c r="I38" i="77"/>
  <c r="G38" i="77"/>
  <c r="F38" i="77"/>
  <c r="F34" i="77" s="1"/>
  <c r="E38" i="77"/>
  <c r="E34" i="77" s="1"/>
  <c r="D38" i="77"/>
  <c r="D34" i="77" s="1"/>
  <c r="M37" i="77"/>
  <c r="H37" i="77"/>
  <c r="H35" i="77" s="1"/>
  <c r="C37" i="77"/>
  <c r="M36" i="77"/>
  <c r="H36" i="77"/>
  <c r="C36" i="77"/>
  <c r="P35" i="77"/>
  <c r="O35" i="77"/>
  <c r="N35" i="77"/>
  <c r="M35" i="77"/>
  <c r="L35" i="77"/>
  <c r="L34" i="77" s="1"/>
  <c r="K35" i="77"/>
  <c r="J35" i="77"/>
  <c r="J34" i="77" s="1"/>
  <c r="I35" i="77"/>
  <c r="G35" i="77"/>
  <c r="G34" i="77" s="1"/>
  <c r="F35" i="77"/>
  <c r="E35" i="77"/>
  <c r="D35" i="77"/>
  <c r="C35" i="77"/>
  <c r="O34" i="77"/>
  <c r="N34" i="77"/>
  <c r="M32" i="77"/>
  <c r="H32" i="77"/>
  <c r="H30" i="77" s="1"/>
  <c r="C32" i="77"/>
  <c r="M31" i="77"/>
  <c r="H31" i="77"/>
  <c r="C31" i="77"/>
  <c r="P30" i="77"/>
  <c r="O30" i="77"/>
  <c r="N30" i="77"/>
  <c r="M30" i="77"/>
  <c r="L30" i="77"/>
  <c r="K30" i="77"/>
  <c r="J30" i="77"/>
  <c r="I30" i="77"/>
  <c r="G30" i="77"/>
  <c r="F30" i="77"/>
  <c r="E30" i="77"/>
  <c r="D30" i="77"/>
  <c r="C30" i="77"/>
  <c r="P28" i="77"/>
  <c r="O28" i="77"/>
  <c r="N28" i="77"/>
  <c r="L28" i="77"/>
  <c r="K28" i="77"/>
  <c r="J28" i="77"/>
  <c r="I28" i="77"/>
  <c r="H28" i="77"/>
  <c r="G28" i="77"/>
  <c r="F28" i="77"/>
  <c r="E28" i="77"/>
  <c r="D28" i="77"/>
  <c r="M27" i="77"/>
  <c r="H27" i="77"/>
  <c r="C27" i="77"/>
  <c r="M26" i="77"/>
  <c r="M28" i="77" s="1"/>
  <c r="H26" i="77"/>
  <c r="C26" i="77"/>
  <c r="C28" i="77" s="1"/>
  <c r="P24" i="77"/>
  <c r="O24" i="77"/>
  <c r="N24" i="77"/>
  <c r="L24" i="77"/>
  <c r="K24" i="77"/>
  <c r="J24" i="77"/>
  <c r="I24" i="77"/>
  <c r="G24" i="77"/>
  <c r="F24" i="77"/>
  <c r="E24" i="77"/>
  <c r="D24" i="77"/>
  <c r="C24" i="77"/>
  <c r="M23" i="77"/>
  <c r="H23" i="77"/>
  <c r="C23" i="77"/>
  <c r="M22" i="77"/>
  <c r="M24" i="77" s="1"/>
  <c r="H22" i="77"/>
  <c r="H24" i="77" s="1"/>
  <c r="C22" i="77"/>
  <c r="K21" i="77"/>
  <c r="K25" i="77" s="1"/>
  <c r="J21" i="77"/>
  <c r="J25" i="77" s="1"/>
  <c r="P20" i="77"/>
  <c r="O20" i="77"/>
  <c r="N20" i="77"/>
  <c r="M20" i="77"/>
  <c r="L20" i="77"/>
  <c r="L21" i="77" s="1"/>
  <c r="L25" i="77" s="1"/>
  <c r="K20" i="77"/>
  <c r="J20" i="77"/>
  <c r="I20" i="77"/>
  <c r="G20" i="77"/>
  <c r="F20" i="77"/>
  <c r="E20" i="77"/>
  <c r="D20" i="77"/>
  <c r="M19" i="77"/>
  <c r="H19" i="77"/>
  <c r="C19" i="77"/>
  <c r="C20" i="77" s="1"/>
  <c r="M18" i="77"/>
  <c r="H18" i="77"/>
  <c r="H20" i="77" s="1"/>
  <c r="C18" i="77"/>
  <c r="P17" i="77"/>
  <c r="P21" i="77" s="1"/>
  <c r="P25" i="77" s="1"/>
  <c r="O17" i="77"/>
  <c r="O21" i="77" s="1"/>
  <c r="O25" i="77" s="1"/>
  <c r="N17" i="77"/>
  <c r="N21" i="77" s="1"/>
  <c r="N25" i="77" s="1"/>
  <c r="L17" i="77"/>
  <c r="K17" i="77"/>
  <c r="J17" i="77"/>
  <c r="I17" i="77"/>
  <c r="I21" i="77" s="1"/>
  <c r="I25" i="77" s="1"/>
  <c r="H17" i="77"/>
  <c r="G17" i="77"/>
  <c r="G21" i="77" s="1"/>
  <c r="G25" i="77" s="1"/>
  <c r="F17" i="77"/>
  <c r="F21" i="77" s="1"/>
  <c r="F25" i="77" s="1"/>
  <c r="E17" i="77"/>
  <c r="E21" i="77" s="1"/>
  <c r="E25" i="77" s="1"/>
  <c r="D17" i="77"/>
  <c r="D21" i="77" s="1"/>
  <c r="D25" i="77" s="1"/>
  <c r="M16" i="77"/>
  <c r="H16" i="77"/>
  <c r="C16" i="77"/>
  <c r="M15" i="77"/>
  <c r="M17" i="77" s="1"/>
  <c r="M21" i="77" s="1"/>
  <c r="M25" i="77" s="1"/>
  <c r="H15" i="77"/>
  <c r="C15" i="77"/>
  <c r="C17" i="77" s="1"/>
  <c r="M29" i="77" l="1"/>
  <c r="M14" i="77"/>
  <c r="M33" i="77" s="1"/>
  <c r="N14" i="77"/>
  <c r="N33" i="77" s="1"/>
  <c r="N54" i="77" s="1"/>
  <c r="N29" i="77"/>
  <c r="O14" i="77"/>
  <c r="O33" i="77" s="1"/>
  <c r="O54" i="77" s="1"/>
  <c r="O29" i="77"/>
  <c r="H34" i="77"/>
  <c r="E29" i="77"/>
  <c r="E14" i="77"/>
  <c r="E33" i="77" s="1"/>
  <c r="E54" i="77" s="1"/>
  <c r="L29" i="77"/>
  <c r="L14" i="77"/>
  <c r="L33" i="77" s="1"/>
  <c r="L54" i="77" s="1"/>
  <c r="P14" i="77"/>
  <c r="P33" i="77" s="1"/>
  <c r="P54" i="77" s="1"/>
  <c r="P29" i="77"/>
  <c r="D29" i="77"/>
  <c r="D14" i="77"/>
  <c r="D33" i="77" s="1"/>
  <c r="D54" i="77" s="1"/>
  <c r="F29" i="77"/>
  <c r="F14" i="77"/>
  <c r="F33" i="77" s="1"/>
  <c r="F54" i="77" s="1"/>
  <c r="M34" i="77"/>
  <c r="H21" i="77"/>
  <c r="H25" i="77" s="1"/>
  <c r="G29" i="77"/>
  <c r="G14" i="77"/>
  <c r="G33" i="77" s="1"/>
  <c r="G54" i="77" s="1"/>
  <c r="I29" i="77"/>
  <c r="I14" i="77"/>
  <c r="I33" i="77" s="1"/>
  <c r="I54" i="77" s="1"/>
  <c r="C21" i="77"/>
  <c r="C25" i="77" s="1"/>
  <c r="J29" i="77"/>
  <c r="J14" i="77"/>
  <c r="J33" i="77" s="1"/>
  <c r="J54" i="77" s="1"/>
  <c r="K29" i="77"/>
  <c r="K14" i="77"/>
  <c r="K33" i="77" s="1"/>
  <c r="K54" i="77" s="1"/>
  <c r="G55" i="77" l="1"/>
  <c r="G56" i="77"/>
  <c r="H29" i="77"/>
  <c r="H14" i="77"/>
  <c r="H33" i="77" s="1"/>
  <c r="H54" i="77" s="1"/>
  <c r="P56" i="77"/>
  <c r="P55" i="77"/>
  <c r="E55" i="77"/>
  <c r="E56" i="77"/>
  <c r="F55" i="77"/>
  <c r="F56" i="77" s="1"/>
  <c r="O55" i="77"/>
  <c r="O56" i="77" s="1"/>
  <c r="C14" i="77"/>
  <c r="C33" i="77" s="1"/>
  <c r="C54" i="77" s="1"/>
  <c r="C29" i="77"/>
  <c r="K55" i="77"/>
  <c r="K56" i="77" s="1"/>
  <c r="D55" i="77"/>
  <c r="D56" i="77" s="1"/>
  <c r="N55" i="77"/>
  <c r="N56" i="77" s="1"/>
  <c r="L55" i="77"/>
  <c r="L56" i="77" s="1"/>
  <c r="J55" i="77"/>
  <c r="J56" i="77" s="1"/>
  <c r="M54" i="77"/>
  <c r="I55" i="77"/>
  <c r="I56" i="77" s="1"/>
  <c r="H55" i="77" l="1"/>
  <c r="H56" i="77" s="1"/>
  <c r="M55" i="77"/>
  <c r="M56" i="77" s="1"/>
  <c r="C56" i="77"/>
  <c r="C55" i="77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<sst xmlns="http://schemas.openxmlformats.org/spreadsheetml/2006/main" count="89" uniqueCount="71">
  <si>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</si>
  <si>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</si>
  <si>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</si>
  <si>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</si>
  <si>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</si>
  <si>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</si>
  <si>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</si>
  <si>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</si>
  <si>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</si>
  <si>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</si>
  <si>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</si>
  <si>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</si>
  <si>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</si>
  <si>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</si>
  <si>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</si>
  <si>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</si>
  <si>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</si>
  <si>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</si>
  <si>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</si>
  <si>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</si>
  <si>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</si>
  <si>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</si>
  <si>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</si>
  <si>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</si>
  <si>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</si>
  <si>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</si>
  <si>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</si>
  <si>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</si>
  <si>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</si>
  <si>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</si>
  <si>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</si>
  <si>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</si>
  <si>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</si>
  <si>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</si>
  <si>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</si>
  <si>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</si>
  <si>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</si>
  <si>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</si>
  <si>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</si>
  <si>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</si>
  <si>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</si>
  <si>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</si>
  <si>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</si>
  <si>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</si>
  <si>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</si>
  <si>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</si>
  <si>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</si>
  <si>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</si>
  <si>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</si>
  <si>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</si>
  <si>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</si>
  <si>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</si>
  <si>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</si>
  <si>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</si>
  <si>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</si>
  <si>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</si>
  <si>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</si>
  <si>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</si>
  <si>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</si>
  <si>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</si>
  <si>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</si>
  <si>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</si>
  <si>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</si>
  <si>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</si>
  <si>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</si>
  <si>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(balanza global)</t>
  </si>
  <si>
    <t>2025 (E)</t>
  </si>
  <si>
    <t>2024 (P)</t>
  </si>
  <si>
    <t>NOTA: De existir diferencia entre el total y los parciales, se debe al redondeo.</t>
  </si>
  <si>
    <t>SEGÚN PARTIDA: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</si>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</sst>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6" fillId="2" borderId="6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/>
    <xf numFmtId="0" fontId="3" fillId="2" borderId="7" xfId="0" applyNumberFormat="1" applyFont="1" applyFill="1" applyBorder="1"/>
    <xf numFmtId="0" fontId="3" fillId="0" borderId="3" xfId="0" applyNumberFormat="1" applyFont="1" applyFill="1" applyBorder="1"/>
    <xf numFmtId="0" fontId="6" fillId="2" borderId="7" xfId="0" applyNumberFormat="1" applyFont="1" applyFill="1" applyBorder="1" applyAlignment="1" applyProtection="1"/>
    <xf numFmtId="0" fontId="3" fillId="0" borderId="0" xfId="0" applyNumberFormat="1" applyFont="1" applyFill="1"/>
    <xf numFmtId="0" fontId="3" fillId="0" borderId="1" xfId="0" applyNumberFormat="1" applyFont="1" applyFill="1" applyBorder="1"/>
    <xf numFmtId="0" fontId="5" fillId="2" borderId="0" xfId="0" applyNumberFormat="1" applyFont="1" applyFill="1" applyBorder="1" applyAlignment="1" applyProtection="1"/>
    <xf numFmtId="0" fontId="4" fillId="0" borderId="0" xfId="0" applyNumberFormat="1" applyFont="1" applyFill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6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Border="1"/>
    <xf numFmtId="0" fontId="6" fillId="2" borderId="6" xfId="0" applyNumberFormat="1" applyFont="1" applyFill="1" applyBorder="1" applyAlignment="1" applyProtection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/>
    <xf numFmtId="0" fontId="3" fillId="0" borderId="23" xfId="0" applyNumberFormat="1" applyFont="1" applyFill="1" applyBorder="1" applyAlignment="1" applyProtection="1">
      <alignment horizontal="center"/>
    </xf>
    <xf numFmtId="0" fontId="3" fillId="0" borderId="23" xfId="0" applyNumberFormat="1" applyFont="1" applyFill="1" applyBorder="1" applyAlignment="1" applyProtection="1"/>
    <xf numFmtId="0" fontId="3" fillId="0" borderId="23" xfId="0" applyNumberFormat="1" applyFont="1" applyFill="1" applyBorder="1"/>
    <xf numFmtId="0" fontId="3" fillId="0" borderId="24" xfId="0" applyNumberFormat="1" applyFont="1" applyFill="1" applyBorder="1"/>
    <xf numFmtId="0" fontId="9" fillId="4" borderId="20" xfId="0" applyNumberFormat="1" applyFont="1" applyFill="1" applyBorder="1" applyAlignment="1" applyProtection="1">
      <alignment horizontal="center" vertical="center"/>
    </xf>
    <xf numFmtId="164" fontId="5" fillId="2" borderId="6" xfId="0" applyNumberFormat="1" applyFont="1" applyFill="1" applyBorder="1" applyAlignment="1" applyProtection="1"/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>
      <alignment horizontal="right" vertical="center" wrapText="1"/>
    </xf>
    <xf numFmtId="0" fontId="9" fillId="4" borderId="0" xfId="0" applyNumberFormat="1" applyFont="1" applyFill="1" applyBorder="1" applyAlignment="1">
      <alignment horizontal="right" vertical="center" wrapText="1"/>
    </xf>
    <xf numFmtId="0" fontId="9" fillId="4" borderId="20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60.7109375" style="16" customWidth="1"/>
    <col min="3" max="3" width="11" style="10" customWidth="1"/>
    <col min="4" max="7" width="8.7109375" style="10" customWidth="1"/>
    <col min="8" max="8" width="12.28515625" style="10" customWidth="1"/>
    <col min="9" max="12" width="11.7109375" style="10" customWidth="1"/>
    <col min="13" max="13" width="12.28515625" style="10" customWidth="1"/>
    <col min="14" max="16" width="11.7109375" style="10" customWidth="1"/>
    <col min="17" max="17" width="6.7109375" style="10" customWidth="1"/>
    <col min="18" max="16384" width="9.140625" style="10"/>
  </cols>
  <sheetData>
    <row r="1" spans="1:17" ht="12.75" customHeight="1" x14ac:dyDescent="0.2">
      <c r="A1" s="62" t="s">
        <v>12</v>
      </c>
      <c r="B1" s="62"/>
      <c r="C1" s="62"/>
      <c r="D1" s="62"/>
      <c r="E1" s="62"/>
      <c r="F1" s="62"/>
      <c r="G1" s="62"/>
      <c r="H1" s="63" t="s">
        <v>12</v>
      </c>
      <c r="I1" s="63"/>
      <c r="J1" s="63"/>
      <c r="K1" s="63"/>
      <c r="L1" s="63"/>
      <c r="M1" s="63"/>
      <c r="N1" s="63"/>
      <c r="O1" s="63"/>
      <c r="P1" s="63"/>
      <c r="Q1" s="63"/>
    </row>
    <row r="2" spans="1:17" ht="12.75" customHeight="1" x14ac:dyDescent="0.2">
      <c r="A2" s="64" t="s">
        <v>13</v>
      </c>
      <c r="B2" s="64"/>
      <c r="C2" s="64"/>
      <c r="D2" s="64"/>
      <c r="E2" s="64"/>
      <c r="F2" s="64"/>
      <c r="G2" s="64"/>
      <c r="H2" s="65" t="s">
        <v>13</v>
      </c>
      <c r="I2" s="65"/>
      <c r="J2" s="65"/>
      <c r="K2" s="65"/>
      <c r="L2" s="65"/>
      <c r="M2" s="65"/>
      <c r="N2" s="65"/>
      <c r="O2" s="65"/>
      <c r="P2" s="65"/>
      <c r="Q2" s="65"/>
    </row>
    <row r="3" spans="1:17" ht="12.75" customHeight="1" x14ac:dyDescent="0.2">
      <c r="A3" s="62" t="s">
        <v>14</v>
      </c>
      <c r="B3" s="62"/>
      <c r="C3" s="62"/>
      <c r="D3" s="62"/>
      <c r="E3" s="62"/>
      <c r="F3" s="62"/>
      <c r="G3" s="62"/>
      <c r="H3" s="62" t="s">
        <v>14</v>
      </c>
      <c r="I3" s="62"/>
      <c r="J3" s="62"/>
      <c r="K3" s="62"/>
      <c r="L3" s="62"/>
      <c r="M3" s="62"/>
      <c r="N3" s="62"/>
      <c r="O3" s="62"/>
      <c r="P3" s="62"/>
      <c r="Q3" s="62"/>
    </row>
    <row r="4" spans="1:17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</row>
    <row r="5" spans="1:17" s="13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1" t="s">
        <v>0</v>
      </c>
    </row>
    <row r="6" spans="1:17" s="13" customFormat="1" ht="12.75" customHeight="1" x14ac:dyDescent="0.2">
      <c r="A6" s="29" t="s">
        <v>69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30" t="s">
        <v>69</v>
      </c>
    </row>
    <row r="7" spans="1:17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4.1" customHeight="1" x14ac:dyDescent="0.2">
      <c r="A8" s="43" t="s">
        <v>30</v>
      </c>
      <c r="B8" s="31"/>
      <c r="C8" s="46" t="s">
        <v>1</v>
      </c>
      <c r="D8" s="47"/>
      <c r="E8" s="47"/>
      <c r="F8" s="47"/>
      <c r="G8" s="48"/>
      <c r="H8" s="46" t="s">
        <v>1</v>
      </c>
      <c r="I8" s="47"/>
      <c r="J8" s="47"/>
      <c r="K8" s="47"/>
      <c r="L8" s="47"/>
      <c r="M8" s="47"/>
      <c r="N8" s="47"/>
      <c r="O8" s="47"/>
      <c r="P8" s="48"/>
      <c r="Q8" s="49" t="s">
        <v>30</v>
      </c>
    </row>
    <row r="9" spans="1:17" ht="14.1" customHeight="1" x14ac:dyDescent="0.2">
      <c r="A9" s="44"/>
      <c r="B9" s="32"/>
      <c r="C9" s="52" t="s">
        <v>31</v>
      </c>
      <c r="D9" s="53"/>
      <c r="E9" s="53"/>
      <c r="F9" s="53"/>
      <c r="G9" s="54"/>
      <c r="H9" s="52" t="s">
        <v>31</v>
      </c>
      <c r="I9" s="53"/>
      <c r="J9" s="53"/>
      <c r="K9" s="53"/>
      <c r="L9" s="53"/>
      <c r="M9" s="53"/>
      <c r="N9" s="53"/>
      <c r="O9" s="53"/>
      <c r="P9" s="54"/>
      <c r="Q9" s="50"/>
    </row>
    <row r="10" spans="1:17" ht="14.1" customHeight="1" x14ac:dyDescent="0.2">
      <c r="A10" s="44"/>
      <c r="B10" s="33" t="s">
        <v>2</v>
      </c>
      <c r="C10" s="55" t="s">
        <v>33</v>
      </c>
      <c r="D10" s="56"/>
      <c r="E10" s="56"/>
      <c r="F10" s="56"/>
      <c r="G10" s="57"/>
      <c r="H10" s="55" t="s">
        <v>67</v>
      </c>
      <c r="I10" s="56"/>
      <c r="J10" s="56"/>
      <c r="K10" s="56"/>
      <c r="L10" s="57"/>
      <c r="M10" s="55" t="s">
        <v>66</v>
      </c>
      <c r="N10" s="56"/>
      <c r="O10" s="56"/>
      <c r="P10" s="57"/>
      <c r="Q10" s="50"/>
    </row>
    <row r="11" spans="1:17" ht="14.1" customHeight="1" x14ac:dyDescent="0.2">
      <c r="A11" s="44"/>
      <c r="B11" s="32"/>
      <c r="C11" s="58" t="s">
        <v>3</v>
      </c>
      <c r="D11" s="55" t="s">
        <v>4</v>
      </c>
      <c r="E11" s="56"/>
      <c r="F11" s="56"/>
      <c r="G11" s="57"/>
      <c r="H11" s="58" t="s">
        <v>3</v>
      </c>
      <c r="I11" s="55" t="s">
        <v>4</v>
      </c>
      <c r="J11" s="56"/>
      <c r="K11" s="56"/>
      <c r="L11" s="57"/>
      <c r="M11" s="60" t="s">
        <v>70</v>
      </c>
      <c r="N11" s="55" t="s">
        <v>4</v>
      </c>
      <c r="O11" s="56"/>
      <c r="P11" s="57"/>
      <c r="Q11" s="50"/>
    </row>
    <row r="12" spans="1:17" ht="14.1" customHeight="1" x14ac:dyDescent="0.2">
      <c r="A12" s="45"/>
      <c r="B12" s="34"/>
      <c r="C12" s="59"/>
      <c r="D12" s="35" t="s">
        <v>5</v>
      </c>
      <c r="E12" s="35" t="s">
        <v>6</v>
      </c>
      <c r="F12" s="35" t="s">
        <v>7</v>
      </c>
      <c r="G12" s="35" t="s">
        <v>8</v>
      </c>
      <c r="H12" s="59"/>
      <c r="I12" s="35" t="s">
        <v>5</v>
      </c>
      <c r="J12" s="35" t="s">
        <v>6</v>
      </c>
      <c r="K12" s="35" t="s">
        <v>7</v>
      </c>
      <c r="L12" s="35" t="s">
        <v>8</v>
      </c>
      <c r="M12" s="61"/>
      <c r="N12" s="41" t="s">
        <v>5</v>
      </c>
      <c r="O12" s="35" t="s">
        <v>6</v>
      </c>
      <c r="P12" s="35" t="s">
        <v>7</v>
      </c>
      <c r="Q12" s="51"/>
    </row>
    <row r="13" spans="1:17" ht="6" customHeight="1" x14ac:dyDescent="0.2">
      <c r="A13" s="36"/>
      <c r="B13" s="37"/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ht="12.75" customHeight="1" x14ac:dyDescent="0.2">
      <c r="A14" s="1">
        <v>1</v>
      </c>
      <c r="B14" s="3" t="s">
        <v>15</v>
      </c>
      <c r="C14" s="42">
        <f>C25+C26+C27</f>
        <v>-2676.789961978001</v>
      </c>
      <c r="D14" s="42">
        <f t="shared" ref="D14:G14" si="0">D25+D26+D27</f>
        <v>542.44565276699859</v>
      </c>
      <c r="E14" s="42">
        <f t="shared" si="0"/>
        <v>462.74333634500249</v>
      </c>
      <c r="F14" s="42">
        <f t="shared" si="0"/>
        <v>-1137.5185371200018</v>
      </c>
      <c r="G14" s="42">
        <f t="shared" si="0"/>
        <v>-2544.4604139700009</v>
      </c>
      <c r="H14" s="42">
        <f>H25+H26+H27</f>
        <v>568.13212192799574</v>
      </c>
      <c r="I14" s="42">
        <f t="shared" ref="I14:P14" si="1">I25+I26+I27</f>
        <v>97.184771105997129</v>
      </c>
      <c r="J14" s="42">
        <f t="shared" si="1"/>
        <v>528.86916881499985</v>
      </c>
      <c r="K14" s="42">
        <f t="shared" si="1"/>
        <v>-503.39199532199967</v>
      </c>
      <c r="L14" s="42">
        <f t="shared" si="1"/>
        <v>445.47017732899985</v>
      </c>
      <c r="M14" s="42">
        <f t="shared" si="1"/>
        <v>194.36421459300107</v>
      </c>
      <c r="N14" s="42">
        <f t="shared" si="1"/>
        <v>174.81612865999969</v>
      </c>
      <c r="O14" s="42">
        <f t="shared" si="1"/>
        <v>522.49457273999951</v>
      </c>
      <c r="P14" s="42">
        <f t="shared" si="1"/>
        <v>-502.94648680699953</v>
      </c>
      <c r="Q14" s="2">
        <v>1</v>
      </c>
    </row>
    <row r="15" spans="1:17" ht="12.75" customHeight="1" x14ac:dyDescent="0.2">
      <c r="A15" s="1">
        <v>2</v>
      </c>
      <c r="B15" s="28" t="s">
        <v>55</v>
      </c>
      <c r="C15" s="4">
        <f>D15+E15+F15+G15</f>
        <v>17050.269423719998</v>
      </c>
      <c r="D15" s="4">
        <v>4161.9906372599999</v>
      </c>
      <c r="E15" s="4">
        <v>4213.73542576</v>
      </c>
      <c r="F15" s="4">
        <v>4715.8312420699995</v>
      </c>
      <c r="G15" s="4">
        <v>3958.7121186299996</v>
      </c>
      <c r="H15" s="4">
        <f>I15+J15+K15+L15</f>
        <v>16009.456620919998</v>
      </c>
      <c r="I15" s="4">
        <v>3644.1783620199999</v>
      </c>
      <c r="J15" s="4">
        <v>3827.2987079299996</v>
      </c>
      <c r="K15" s="4">
        <v>4331.0723365799995</v>
      </c>
      <c r="L15" s="4">
        <v>4206.9072143900003</v>
      </c>
      <c r="M15" s="4">
        <f>N15+O15+P15</f>
        <v>11740.489650931999</v>
      </c>
      <c r="N15" s="4">
        <v>3673.9036447899998</v>
      </c>
      <c r="O15" s="4">
        <v>3886.6293138000001</v>
      </c>
      <c r="P15" s="4">
        <v>4179.9566923419998</v>
      </c>
      <c r="Q15" s="2">
        <v>2</v>
      </c>
    </row>
    <row r="16" spans="1:17" ht="12.75" customHeight="1" x14ac:dyDescent="0.2">
      <c r="A16" s="1">
        <v>3</v>
      </c>
      <c r="B16" s="28" t="s">
        <v>56</v>
      </c>
      <c r="C16" s="4">
        <f>D16+E16+F16+G16</f>
        <v>-30027.571904229997</v>
      </c>
      <c r="D16" s="4">
        <v>-6076.3543266799998</v>
      </c>
      <c r="E16" s="4">
        <v>-6500.5633876999982</v>
      </c>
      <c r="F16" s="4">
        <v>-8249.273848320001</v>
      </c>
      <c r="G16" s="4">
        <v>-9201.3803415300008</v>
      </c>
      <c r="H16" s="4">
        <f>I16+J16+K16+L16</f>
        <v>-26502.612657220001</v>
      </c>
      <c r="I16" s="4">
        <v>-6192.7607102300008</v>
      </c>
      <c r="J16" s="4">
        <v>-6479.2493290000002</v>
      </c>
      <c r="K16" s="4">
        <v>-7049.0686723499994</v>
      </c>
      <c r="L16" s="4">
        <v>-6781.5339456400006</v>
      </c>
      <c r="M16" s="4">
        <f>N16+O16+P16</f>
        <v>-20908.873481839997</v>
      </c>
      <c r="N16" s="4">
        <v>-6561.7186357999999</v>
      </c>
      <c r="O16" s="4">
        <v>-7050.7018548200003</v>
      </c>
      <c r="P16" s="4">
        <v>-7296.4529912199996</v>
      </c>
      <c r="Q16" s="2">
        <v>3</v>
      </c>
    </row>
    <row r="17" spans="1:17" ht="12.75" customHeight="1" x14ac:dyDescent="0.2">
      <c r="A17" s="1">
        <v>4</v>
      </c>
      <c r="B17" s="28" t="s">
        <v>16</v>
      </c>
      <c r="C17" s="42">
        <f>C15+C16</f>
        <v>-12977.302480509999</v>
      </c>
      <c r="D17" s="42">
        <f t="shared" ref="D17:G17" si="2">D15+D16</f>
        <v>-1914.3636894199999</v>
      </c>
      <c r="E17" s="42">
        <f t="shared" si="2"/>
        <v>-2286.8279619399982</v>
      </c>
      <c r="F17" s="42">
        <f t="shared" si="2"/>
        <v>-3533.4426062500015</v>
      </c>
      <c r="G17" s="42">
        <f t="shared" si="2"/>
        <v>-5242.6682229000016</v>
      </c>
      <c r="H17" s="42">
        <f>H15+H16</f>
        <v>-10493.156036300003</v>
      </c>
      <c r="I17" s="42">
        <f t="shared" ref="I17:P17" si="3">I15+I16</f>
        <v>-2548.5823482100009</v>
      </c>
      <c r="J17" s="42">
        <f t="shared" si="3"/>
        <v>-2651.9506210700006</v>
      </c>
      <c r="K17" s="42">
        <f t="shared" si="3"/>
        <v>-2717.9963357699999</v>
      </c>
      <c r="L17" s="42">
        <f t="shared" si="3"/>
        <v>-2574.6267312500004</v>
      </c>
      <c r="M17" s="42">
        <f t="shared" si="3"/>
        <v>-9168.3838309079983</v>
      </c>
      <c r="N17" s="42">
        <f t="shared" si="3"/>
        <v>-2887.8149910100001</v>
      </c>
      <c r="O17" s="42">
        <f t="shared" si="3"/>
        <v>-3164.0725410200002</v>
      </c>
      <c r="P17" s="42">
        <f t="shared" si="3"/>
        <v>-3116.4962988779998</v>
      </c>
      <c r="Q17" s="2">
        <v>4</v>
      </c>
    </row>
    <row r="18" spans="1:17" ht="12.75" customHeight="1" x14ac:dyDescent="0.2">
      <c r="A18" s="1">
        <v>5</v>
      </c>
      <c r="B18" s="28" t="s">
        <v>57</v>
      </c>
      <c r="C18" s="4">
        <f>D18+E18+F18+G18</f>
        <v>19739.573167783998</v>
      </c>
      <c r="D18" s="4">
        <v>4812.3350149539983</v>
      </c>
      <c r="E18" s="4">
        <v>4779.7370266300004</v>
      </c>
      <c r="F18" s="4">
        <v>4956.7146584599996</v>
      </c>
      <c r="G18" s="4">
        <v>5190.7864677400003</v>
      </c>
      <c r="H18" s="4">
        <f>I18+J18+K18+L18</f>
        <v>20404.731639906</v>
      </c>
      <c r="I18" s="4">
        <v>5083.9383762379985</v>
      </c>
      <c r="J18" s="4">
        <v>5075.5216379430003</v>
      </c>
      <c r="K18" s="4">
        <v>5042.1067433950002</v>
      </c>
      <c r="L18" s="4">
        <v>5203.1648823300002</v>
      </c>
      <c r="M18" s="4">
        <f t="shared" ref="M18:M19" si="4">N18+O18+P18</f>
        <v>16681.540426733001</v>
      </c>
      <c r="N18" s="4">
        <v>5635.0135540800002</v>
      </c>
      <c r="O18" s="4">
        <v>5412.2001433300002</v>
      </c>
      <c r="P18" s="4">
        <v>5634.326729323001</v>
      </c>
      <c r="Q18" s="2">
        <v>5</v>
      </c>
    </row>
    <row r="19" spans="1:17" ht="12.75" customHeight="1" x14ac:dyDescent="0.2">
      <c r="A19" s="1">
        <v>6</v>
      </c>
      <c r="B19" s="28" t="s">
        <v>58</v>
      </c>
      <c r="C19" s="4">
        <f>D19+E19+F19+G19</f>
        <v>-5696.9534628319998</v>
      </c>
      <c r="D19" s="4">
        <v>-1321.511521937</v>
      </c>
      <c r="E19" s="4">
        <v>-1203.6231960750001</v>
      </c>
      <c r="F19" s="4">
        <v>-1441.2680919799998</v>
      </c>
      <c r="G19" s="4">
        <v>-1730.5506528399999</v>
      </c>
      <c r="H19" s="4">
        <f>I19+J19+K19+L19</f>
        <v>-5562.2525877180005</v>
      </c>
      <c r="I19" s="4">
        <v>-1335.9508986620001</v>
      </c>
      <c r="J19" s="4">
        <v>-1210.143747698</v>
      </c>
      <c r="K19" s="4">
        <v>-1516.577969427</v>
      </c>
      <c r="L19" s="4">
        <v>-1499.579971931</v>
      </c>
      <c r="M19" s="4">
        <f t="shared" si="4"/>
        <v>-4162.021160313001</v>
      </c>
      <c r="N19" s="4">
        <v>-1431.0774902900005</v>
      </c>
      <c r="O19" s="4">
        <v>-1228.8921460700001</v>
      </c>
      <c r="P19" s="4">
        <v>-1502.0515239530002</v>
      </c>
      <c r="Q19" s="2">
        <v>6</v>
      </c>
    </row>
    <row r="20" spans="1:17" ht="12.75" customHeight="1" x14ac:dyDescent="0.2">
      <c r="A20" s="1">
        <v>7</v>
      </c>
      <c r="B20" s="28" t="s">
        <v>17</v>
      </c>
      <c r="C20" s="42">
        <f>C18+C19</f>
        <v>14042.619704951998</v>
      </c>
      <c r="D20" s="42">
        <f t="shared" ref="D20:G20" si="5">D18+D19</f>
        <v>3490.8234930169983</v>
      </c>
      <c r="E20" s="42">
        <f t="shared" si="5"/>
        <v>3576.1138305550003</v>
      </c>
      <c r="F20" s="42">
        <f t="shared" si="5"/>
        <v>3515.44656648</v>
      </c>
      <c r="G20" s="42">
        <f t="shared" si="5"/>
        <v>3460.2358149000002</v>
      </c>
      <c r="H20" s="42">
        <f>H18+H19</f>
        <v>14842.479052187999</v>
      </c>
      <c r="I20" s="42">
        <f t="shared" ref="I20:P20" si="6">I18+I19</f>
        <v>3747.9874775759981</v>
      </c>
      <c r="J20" s="42">
        <f t="shared" si="6"/>
        <v>3865.3778902450003</v>
      </c>
      <c r="K20" s="42">
        <f t="shared" si="6"/>
        <v>3525.5287739680002</v>
      </c>
      <c r="L20" s="42">
        <f t="shared" si="6"/>
        <v>3703.5849103990004</v>
      </c>
      <c r="M20" s="42">
        <f t="shared" si="6"/>
        <v>12519.51926642</v>
      </c>
      <c r="N20" s="42">
        <f t="shared" si="6"/>
        <v>4203.9360637899999</v>
      </c>
      <c r="O20" s="42">
        <f t="shared" si="6"/>
        <v>4183.3079972599999</v>
      </c>
      <c r="P20" s="42">
        <f t="shared" si="6"/>
        <v>4132.2752053700005</v>
      </c>
      <c r="Q20" s="2">
        <v>7</v>
      </c>
    </row>
    <row r="21" spans="1:17" ht="12.75" customHeight="1" x14ac:dyDescent="0.2">
      <c r="A21" s="1">
        <v>8</v>
      </c>
      <c r="B21" s="28" t="s">
        <v>18</v>
      </c>
      <c r="C21" s="42">
        <f t="shared" ref="C21:P21" si="7">C17+C20</f>
        <v>1065.3172244419984</v>
      </c>
      <c r="D21" s="42">
        <f t="shared" si="7"/>
        <v>1576.4598035969984</v>
      </c>
      <c r="E21" s="42">
        <f t="shared" si="7"/>
        <v>1289.2858686150021</v>
      </c>
      <c r="F21" s="42">
        <f t="shared" si="7"/>
        <v>-17.996039770001516</v>
      </c>
      <c r="G21" s="42">
        <f t="shared" si="7"/>
        <v>-1782.4324080000015</v>
      </c>
      <c r="H21" s="42">
        <f t="shared" si="7"/>
        <v>4349.323015887996</v>
      </c>
      <c r="I21" s="42">
        <f t="shared" si="7"/>
        <v>1199.4051293659973</v>
      </c>
      <c r="J21" s="42">
        <f t="shared" si="7"/>
        <v>1213.4272691749998</v>
      </c>
      <c r="K21" s="42">
        <f t="shared" si="7"/>
        <v>807.53243819800036</v>
      </c>
      <c r="L21" s="42">
        <f t="shared" si="7"/>
        <v>1128.958179149</v>
      </c>
      <c r="M21" s="42">
        <f t="shared" si="7"/>
        <v>3351.135435512002</v>
      </c>
      <c r="N21" s="42">
        <f t="shared" si="7"/>
        <v>1316.1210727799998</v>
      </c>
      <c r="O21" s="42">
        <f t="shared" si="7"/>
        <v>1019.2354562399996</v>
      </c>
      <c r="P21" s="42">
        <f t="shared" si="7"/>
        <v>1015.7789064920007</v>
      </c>
      <c r="Q21" s="2">
        <v>8</v>
      </c>
    </row>
    <row r="22" spans="1:17" ht="12.75" customHeight="1" x14ac:dyDescent="0.2">
      <c r="A22" s="1">
        <v>9</v>
      </c>
      <c r="B22" s="28" t="s">
        <v>59</v>
      </c>
      <c r="C22" s="4">
        <f>D22+E22+F22+G22</f>
        <v>3751.1682182500003</v>
      </c>
      <c r="D22" s="4">
        <v>953.90817622000009</v>
      </c>
      <c r="E22" s="4">
        <v>863.76643085000001</v>
      </c>
      <c r="F22" s="4">
        <v>935.79714990000002</v>
      </c>
      <c r="G22" s="4">
        <v>997.69646128000011</v>
      </c>
      <c r="H22" s="4">
        <f>I22+J22+K22+L22</f>
        <v>4351.2249663800003</v>
      </c>
      <c r="I22" s="4">
        <v>1155.1596017699999</v>
      </c>
      <c r="J22" s="4">
        <v>1064.8259867700001</v>
      </c>
      <c r="K22" s="4">
        <v>1067.3455330600002</v>
      </c>
      <c r="L22" s="4">
        <v>1063.8938447800001</v>
      </c>
      <c r="M22" s="4">
        <f t="shared" ref="M22:M23" si="8">N22+O22+P22</f>
        <v>3222.1712523209999</v>
      </c>
      <c r="N22" s="4">
        <v>1038.5287667600001</v>
      </c>
      <c r="O22" s="4">
        <v>1080.4371565000001</v>
      </c>
      <c r="P22" s="4">
        <v>1103.2053290609999</v>
      </c>
      <c r="Q22" s="2">
        <v>9</v>
      </c>
    </row>
    <row r="23" spans="1:17" ht="12.75" customHeight="1" x14ac:dyDescent="0.2">
      <c r="A23" s="1">
        <v>10</v>
      </c>
      <c r="B23" s="28" t="s">
        <v>60</v>
      </c>
      <c r="C23" s="4">
        <f>D23+E23+F23+G23</f>
        <v>-7350.7590911299994</v>
      </c>
      <c r="D23" s="4">
        <v>-1990.65220755</v>
      </c>
      <c r="E23" s="4">
        <v>-1665.5319943699997</v>
      </c>
      <c r="F23" s="4">
        <v>-1999.2681134700001</v>
      </c>
      <c r="G23" s="4">
        <v>-1695.3067757399999</v>
      </c>
      <c r="H23" s="4">
        <f>I23+J23+K23+L23</f>
        <v>-7948.1696364300005</v>
      </c>
      <c r="I23" s="4">
        <v>-2237.38562073</v>
      </c>
      <c r="J23" s="4">
        <v>-1716.78895683</v>
      </c>
      <c r="K23" s="4">
        <v>-2321.3577774200003</v>
      </c>
      <c r="L23" s="4">
        <v>-1672.6372814500003</v>
      </c>
      <c r="M23" s="4">
        <f t="shared" si="8"/>
        <v>-6261.627067200001</v>
      </c>
      <c r="N23" s="4">
        <v>-2149.2542043500002</v>
      </c>
      <c r="O23" s="4">
        <v>-1551.5460394100003</v>
      </c>
      <c r="P23" s="4">
        <v>-2560.8268234400002</v>
      </c>
      <c r="Q23" s="2">
        <v>10</v>
      </c>
    </row>
    <row r="24" spans="1:17" ht="12.75" customHeight="1" x14ac:dyDescent="0.2">
      <c r="A24" s="1">
        <v>11</v>
      </c>
      <c r="B24" s="28" t="s">
        <v>19</v>
      </c>
      <c r="C24" s="42">
        <f>C22+C23</f>
        <v>-3599.5908728799991</v>
      </c>
      <c r="D24" s="42">
        <f t="shared" ref="D24:G24" si="9">D22+D23</f>
        <v>-1036.7440313299999</v>
      </c>
      <c r="E24" s="42">
        <f t="shared" si="9"/>
        <v>-801.76556351999966</v>
      </c>
      <c r="F24" s="42">
        <f t="shared" si="9"/>
        <v>-1063.4709635700001</v>
      </c>
      <c r="G24" s="42">
        <f t="shared" si="9"/>
        <v>-697.61031445999981</v>
      </c>
      <c r="H24" s="42">
        <f>H22+H23</f>
        <v>-3596.9446700500002</v>
      </c>
      <c r="I24" s="42">
        <f t="shared" ref="I24:P24" si="10">I22+I23</f>
        <v>-1082.2260189600001</v>
      </c>
      <c r="J24" s="42">
        <f t="shared" si="10"/>
        <v>-651.96297005999986</v>
      </c>
      <c r="K24" s="42">
        <f t="shared" si="10"/>
        <v>-1254.0122443600001</v>
      </c>
      <c r="L24" s="42">
        <f t="shared" si="10"/>
        <v>-608.74343667000016</v>
      </c>
      <c r="M24" s="42">
        <f t="shared" si="10"/>
        <v>-3039.4558148790011</v>
      </c>
      <c r="N24" s="42">
        <f t="shared" si="10"/>
        <v>-1110.7254375900002</v>
      </c>
      <c r="O24" s="42">
        <f t="shared" si="10"/>
        <v>-471.10888291000015</v>
      </c>
      <c r="P24" s="42">
        <f t="shared" si="10"/>
        <v>-1457.6214943790003</v>
      </c>
      <c r="Q24" s="2">
        <v>11</v>
      </c>
    </row>
    <row r="25" spans="1:17" ht="12.75" customHeight="1" x14ac:dyDescent="0.2">
      <c r="A25" s="1">
        <v>12</v>
      </c>
      <c r="B25" s="28" t="s">
        <v>20</v>
      </c>
      <c r="C25" s="42">
        <f t="shared" ref="C25:P25" si="11">C21+C24</f>
        <v>-2534.2736484380007</v>
      </c>
      <c r="D25" s="42">
        <f t="shared" si="11"/>
        <v>539.71577226699856</v>
      </c>
      <c r="E25" s="42">
        <f t="shared" si="11"/>
        <v>487.52030509500241</v>
      </c>
      <c r="F25" s="42">
        <f t="shared" si="11"/>
        <v>-1081.4670033400016</v>
      </c>
      <c r="G25" s="42">
        <f t="shared" si="11"/>
        <v>-2480.0427224600012</v>
      </c>
      <c r="H25" s="42">
        <f t="shared" si="11"/>
        <v>752.37834583799577</v>
      </c>
      <c r="I25" s="42">
        <f t="shared" si="11"/>
        <v>117.17911040599711</v>
      </c>
      <c r="J25" s="42">
        <f t="shared" si="11"/>
        <v>561.4642991149999</v>
      </c>
      <c r="K25" s="42">
        <f t="shared" si="11"/>
        <v>-446.4798061619997</v>
      </c>
      <c r="L25" s="42">
        <f t="shared" si="11"/>
        <v>520.21474247899982</v>
      </c>
      <c r="M25" s="42">
        <f t="shared" si="11"/>
        <v>311.67962063300092</v>
      </c>
      <c r="N25" s="42">
        <f t="shared" si="11"/>
        <v>205.39563518999967</v>
      </c>
      <c r="O25" s="42">
        <f t="shared" si="11"/>
        <v>548.12657332999947</v>
      </c>
      <c r="P25" s="42">
        <f t="shared" si="11"/>
        <v>-441.84258788699958</v>
      </c>
      <c r="Q25" s="2">
        <v>12</v>
      </c>
    </row>
    <row r="26" spans="1:17" ht="12.75" customHeight="1" x14ac:dyDescent="0.2">
      <c r="A26" s="1">
        <v>13</v>
      </c>
      <c r="B26" s="28" t="s">
        <v>61</v>
      </c>
      <c r="C26" s="4">
        <f>D26+E26+F26+G26</f>
        <v>912.81971837000003</v>
      </c>
      <c r="D26" s="4">
        <v>195.10803107999999</v>
      </c>
      <c r="E26" s="4">
        <v>211.71207518</v>
      </c>
      <c r="F26" s="4">
        <v>242.59509645999998</v>
      </c>
      <c r="G26" s="4">
        <v>263.40451565000001</v>
      </c>
      <c r="H26" s="4">
        <f>I26+J26+K26+L26</f>
        <v>879.73414121999997</v>
      </c>
      <c r="I26" s="4">
        <v>175.95433788</v>
      </c>
      <c r="J26" s="4">
        <v>213.50346722</v>
      </c>
      <c r="K26" s="4">
        <v>218.52855733000001</v>
      </c>
      <c r="L26" s="4">
        <v>271.74777878999998</v>
      </c>
      <c r="M26" s="4">
        <f t="shared" ref="M26:M27" si="12">N26+O26+P26</f>
        <v>639.03366600000004</v>
      </c>
      <c r="N26" s="4">
        <v>187.95026325000001</v>
      </c>
      <c r="O26" s="4">
        <v>226.54012954000001</v>
      </c>
      <c r="P26" s="4">
        <v>224.54327321</v>
      </c>
      <c r="Q26" s="2">
        <v>13</v>
      </c>
    </row>
    <row r="27" spans="1:17" ht="12.75" customHeight="1" x14ac:dyDescent="0.2">
      <c r="A27" s="1">
        <v>14</v>
      </c>
      <c r="B27" s="28" t="s">
        <v>62</v>
      </c>
      <c r="C27" s="4">
        <f>D27+E27+F27+G27</f>
        <v>-1055.33603191</v>
      </c>
      <c r="D27" s="4">
        <v>-192.37815058000001</v>
      </c>
      <c r="E27" s="4">
        <v>-236.48904392999998</v>
      </c>
      <c r="F27" s="4">
        <v>-298.64663024000004</v>
      </c>
      <c r="G27" s="4">
        <v>-327.82220716</v>
      </c>
      <c r="H27" s="4">
        <f>I27+J27+K27+L27</f>
        <v>-1063.9803651299999</v>
      </c>
      <c r="I27" s="4">
        <v>-195.94867718</v>
      </c>
      <c r="J27" s="4">
        <v>-246.09859751999997</v>
      </c>
      <c r="K27" s="4">
        <v>-275.44074648999998</v>
      </c>
      <c r="L27" s="4">
        <v>-346.49234393999996</v>
      </c>
      <c r="M27" s="4">
        <f t="shared" si="12"/>
        <v>-756.3490720399999</v>
      </c>
      <c r="N27" s="4">
        <v>-218.52976978000001</v>
      </c>
      <c r="O27" s="4">
        <v>-252.17213012999997</v>
      </c>
      <c r="P27" s="4">
        <v>-285.64717212999994</v>
      </c>
      <c r="Q27" s="2">
        <v>14</v>
      </c>
    </row>
    <row r="28" spans="1:17" ht="12.75" customHeight="1" x14ac:dyDescent="0.2">
      <c r="A28" s="1">
        <v>15</v>
      </c>
      <c r="B28" s="28" t="s">
        <v>21</v>
      </c>
      <c r="C28" s="42">
        <f>C26+C27</f>
        <v>-142.51631353999994</v>
      </c>
      <c r="D28" s="42">
        <f t="shared" ref="D28:G28" si="13">D26+D27</f>
        <v>2.7298804999999788</v>
      </c>
      <c r="E28" s="42">
        <f t="shared" si="13"/>
        <v>-24.77696874999998</v>
      </c>
      <c r="F28" s="42">
        <f t="shared" si="13"/>
        <v>-56.051533780000057</v>
      </c>
      <c r="G28" s="42">
        <f t="shared" si="13"/>
        <v>-64.417691509999997</v>
      </c>
      <c r="H28" s="42">
        <f>H26+H27</f>
        <v>-184.24622390999991</v>
      </c>
      <c r="I28" s="42">
        <f t="shared" ref="I28:P28" si="14">I26+I27</f>
        <v>-19.994339300000007</v>
      </c>
      <c r="J28" s="42">
        <f t="shared" si="14"/>
        <v>-32.595130299999965</v>
      </c>
      <c r="K28" s="42">
        <f t="shared" si="14"/>
        <v>-56.912189159999969</v>
      </c>
      <c r="L28" s="42">
        <f t="shared" si="14"/>
        <v>-74.744565149999971</v>
      </c>
      <c r="M28" s="42">
        <f t="shared" si="14"/>
        <v>-117.31540603999986</v>
      </c>
      <c r="N28" s="42">
        <f t="shared" si="14"/>
        <v>-30.579506530000003</v>
      </c>
      <c r="O28" s="42">
        <f t="shared" si="14"/>
        <v>-25.632000589999961</v>
      </c>
      <c r="P28" s="42">
        <f t="shared" si="14"/>
        <v>-61.103898919999949</v>
      </c>
      <c r="Q28" s="2">
        <v>15</v>
      </c>
    </row>
    <row r="29" spans="1:17" ht="12.75" customHeight="1" x14ac:dyDescent="0.2">
      <c r="A29" s="1">
        <v>16</v>
      </c>
      <c r="B29" s="28" t="s">
        <v>22</v>
      </c>
      <c r="C29" s="42">
        <f t="shared" ref="C29:P29" si="15">C25+C28</f>
        <v>-2676.7899619780005</v>
      </c>
      <c r="D29" s="42">
        <f t="shared" si="15"/>
        <v>542.44565276699859</v>
      </c>
      <c r="E29" s="42">
        <f t="shared" si="15"/>
        <v>462.74333634500243</v>
      </c>
      <c r="F29" s="42">
        <f t="shared" si="15"/>
        <v>-1137.5185371200016</v>
      </c>
      <c r="G29" s="42">
        <f t="shared" si="15"/>
        <v>-2544.4604139700014</v>
      </c>
      <c r="H29" s="42">
        <f t="shared" si="15"/>
        <v>568.13212192799585</v>
      </c>
      <c r="I29" s="42">
        <f t="shared" si="15"/>
        <v>97.1847711059971</v>
      </c>
      <c r="J29" s="42">
        <f t="shared" si="15"/>
        <v>528.86916881499997</v>
      </c>
      <c r="K29" s="42">
        <f t="shared" si="15"/>
        <v>-503.39199532199967</v>
      </c>
      <c r="L29" s="42">
        <f t="shared" si="15"/>
        <v>445.47017732899985</v>
      </c>
      <c r="M29" s="42">
        <f t="shared" si="15"/>
        <v>194.36421459300107</v>
      </c>
      <c r="N29" s="42">
        <f t="shared" si="15"/>
        <v>174.81612865999966</v>
      </c>
      <c r="O29" s="42">
        <f t="shared" si="15"/>
        <v>522.49457273999951</v>
      </c>
      <c r="P29" s="42">
        <f t="shared" si="15"/>
        <v>-502.94648680699953</v>
      </c>
      <c r="Q29" s="2">
        <v>16</v>
      </c>
    </row>
    <row r="30" spans="1:17" ht="12.75" customHeight="1" x14ac:dyDescent="0.2">
      <c r="A30" s="1">
        <v>17</v>
      </c>
      <c r="B30" s="28" t="s">
        <v>23</v>
      </c>
      <c r="C30" s="42">
        <f>C31+C32</f>
        <v>9.1661486500000002</v>
      </c>
      <c r="D30" s="42">
        <f t="shared" ref="D30:G30" si="16">D31+D32</f>
        <v>2.2160400999999998</v>
      </c>
      <c r="E30" s="42">
        <f t="shared" si="16"/>
        <v>2.5151159999999999</v>
      </c>
      <c r="F30" s="42">
        <f t="shared" si="16"/>
        <v>2.3801190000000001</v>
      </c>
      <c r="G30" s="42">
        <f t="shared" si="16"/>
        <v>2.0548735499999999</v>
      </c>
      <c r="H30" s="42">
        <f>H31+H32</f>
        <v>2.6469553000000001</v>
      </c>
      <c r="I30" s="42">
        <f t="shared" ref="I30:P30" si="17">I31+I32</f>
        <v>0.88641603999999996</v>
      </c>
      <c r="J30" s="42">
        <f t="shared" si="17"/>
        <v>0.75453479999999995</v>
      </c>
      <c r="K30" s="42">
        <f t="shared" si="17"/>
        <v>0.59502975000000002</v>
      </c>
      <c r="L30" s="42">
        <f t="shared" si="17"/>
        <v>0.41097471000000002</v>
      </c>
      <c r="M30" s="42">
        <f t="shared" si="17"/>
        <v>1.3035869899999999</v>
      </c>
      <c r="N30" s="42">
        <f t="shared" si="17"/>
        <v>0.28960000000000002</v>
      </c>
      <c r="O30" s="42">
        <f t="shared" si="17"/>
        <v>0.64</v>
      </c>
      <c r="P30" s="42">
        <f t="shared" si="17"/>
        <v>0.37398699000000002</v>
      </c>
      <c r="Q30" s="2">
        <v>17</v>
      </c>
    </row>
    <row r="31" spans="1:17" ht="12.75" customHeight="1" x14ac:dyDescent="0.2">
      <c r="A31" s="1">
        <v>18</v>
      </c>
      <c r="B31" s="28" t="s">
        <v>63</v>
      </c>
      <c r="C31" s="4">
        <f>D31+E31+F31+G31</f>
        <v>9.1661486500000002</v>
      </c>
      <c r="D31" s="4">
        <v>2.2160400999999998</v>
      </c>
      <c r="E31" s="4">
        <v>2.5151159999999999</v>
      </c>
      <c r="F31" s="4">
        <v>2.3801190000000001</v>
      </c>
      <c r="G31" s="4">
        <v>2.0548735499999999</v>
      </c>
      <c r="H31" s="4">
        <f>I31+J31+K31+L31</f>
        <v>2.6469553000000001</v>
      </c>
      <c r="I31" s="4">
        <v>0.88641603999999996</v>
      </c>
      <c r="J31" s="4">
        <v>0.75453479999999995</v>
      </c>
      <c r="K31" s="4">
        <v>0.59502975000000002</v>
      </c>
      <c r="L31" s="4">
        <v>0.41097471000000002</v>
      </c>
      <c r="M31" s="4">
        <f t="shared" ref="M31:M32" si="18">N31+O31+P31</f>
        <v>1.3035869899999999</v>
      </c>
      <c r="N31" s="4">
        <v>0.28960000000000002</v>
      </c>
      <c r="O31" s="4">
        <v>0.64</v>
      </c>
      <c r="P31" s="4">
        <v>0.37398699000000002</v>
      </c>
      <c r="Q31" s="2">
        <v>18</v>
      </c>
    </row>
    <row r="32" spans="1:17" ht="12.75" customHeight="1" x14ac:dyDescent="0.2">
      <c r="A32" s="1">
        <v>19</v>
      </c>
      <c r="B32" s="28" t="s">
        <v>64</v>
      </c>
      <c r="C32" s="4">
        <f>D32+E32+F32+G32</f>
        <v>0</v>
      </c>
      <c r="D32" s="5">
        <v>0</v>
      </c>
      <c r="E32" s="5">
        <v>0</v>
      </c>
      <c r="F32" s="5">
        <v>0</v>
      </c>
      <c r="G32" s="5">
        <v>0</v>
      </c>
      <c r="H32" s="4">
        <f>I32+J32+K32+L32</f>
        <v>0</v>
      </c>
      <c r="I32" s="5">
        <v>0</v>
      </c>
      <c r="J32" s="5">
        <v>0</v>
      </c>
      <c r="K32" s="5">
        <v>0</v>
      </c>
      <c r="L32" s="5">
        <v>0</v>
      </c>
      <c r="M32" s="4">
        <f t="shared" si="18"/>
        <v>0</v>
      </c>
      <c r="N32" s="5">
        <v>0</v>
      </c>
      <c r="O32" s="5">
        <v>0</v>
      </c>
      <c r="P32" s="5">
        <v>0</v>
      </c>
      <c r="Q32" s="2">
        <v>19</v>
      </c>
    </row>
    <row r="33" spans="1:17" ht="12.75" customHeight="1" x14ac:dyDescent="0.2">
      <c r="A33" s="1">
        <v>20</v>
      </c>
      <c r="B33" s="3" t="s">
        <v>34</v>
      </c>
      <c r="C33" s="42">
        <f>C14+C30</f>
        <v>-2667.6238133280008</v>
      </c>
      <c r="D33" s="42">
        <f t="shared" ref="D33:G33" si="19">D14+D30</f>
        <v>544.66169286699858</v>
      </c>
      <c r="E33" s="42">
        <f t="shared" si="19"/>
        <v>465.25845234500247</v>
      </c>
      <c r="F33" s="42">
        <f t="shared" si="19"/>
        <v>-1135.1384181200019</v>
      </c>
      <c r="G33" s="42">
        <f t="shared" si="19"/>
        <v>-2542.4055404200008</v>
      </c>
      <c r="H33" s="42">
        <f>H14+H30</f>
        <v>570.77907722799569</v>
      </c>
      <c r="I33" s="42">
        <f t="shared" ref="I33:P33" si="20">I14+I30</f>
        <v>98.071187145997129</v>
      </c>
      <c r="J33" s="42">
        <f t="shared" si="20"/>
        <v>529.62370361499984</v>
      </c>
      <c r="K33" s="42">
        <f t="shared" si="20"/>
        <v>-502.79696557199969</v>
      </c>
      <c r="L33" s="42">
        <f t="shared" si="20"/>
        <v>445.88115203899986</v>
      </c>
      <c r="M33" s="42">
        <f t="shared" si="20"/>
        <v>195.66780158300108</v>
      </c>
      <c r="N33" s="42">
        <f t="shared" si="20"/>
        <v>175.1057286599997</v>
      </c>
      <c r="O33" s="42">
        <f t="shared" si="20"/>
        <v>523.1345727399995</v>
      </c>
      <c r="P33" s="42">
        <f t="shared" si="20"/>
        <v>-502.57249981699954</v>
      </c>
      <c r="Q33" s="2">
        <v>20</v>
      </c>
    </row>
    <row r="34" spans="1:17" ht="12.75" customHeight="1" x14ac:dyDescent="0.2">
      <c r="A34" s="1">
        <v>21</v>
      </c>
      <c r="B34" s="3" t="s">
        <v>24</v>
      </c>
      <c r="C34" s="42">
        <f>C35+C38+C41+C44+C49</f>
        <v>1226.0527219699984</v>
      </c>
      <c r="D34" s="42">
        <f t="shared" ref="D34:G34" si="21">D35+D38+D41+D44+D49</f>
        <v>-1212.2389199700001</v>
      </c>
      <c r="E34" s="42">
        <f t="shared" si="21"/>
        <v>266.76175158999968</v>
      </c>
      <c r="F34" s="42">
        <f t="shared" si="21"/>
        <v>658.47598896</v>
      </c>
      <c r="G34" s="42">
        <f t="shared" si="21"/>
        <v>1513.0539013899988</v>
      </c>
      <c r="H34" s="42">
        <f>H35+H38+H41+H44+H49</f>
        <v>2865.1943478499988</v>
      </c>
      <c r="I34" s="42">
        <f t="shared" ref="I34:P34" si="22">I35+I38+I41+I44+I49</f>
        <v>3376.3567035499996</v>
      </c>
      <c r="J34" s="42">
        <f t="shared" si="22"/>
        <v>-2051.4583309199998</v>
      </c>
      <c r="K34" s="42">
        <f t="shared" si="22"/>
        <v>199.7927245100002</v>
      </c>
      <c r="L34" s="42">
        <f t="shared" si="22"/>
        <v>1340.5032507099995</v>
      </c>
      <c r="M34" s="42">
        <f t="shared" si="22"/>
        <v>-1414.889343269997</v>
      </c>
      <c r="N34" s="42">
        <f t="shared" si="22"/>
        <v>-3476.2724334399991</v>
      </c>
      <c r="O34" s="42">
        <f t="shared" si="22"/>
        <v>759.41339281000091</v>
      </c>
      <c r="P34" s="42">
        <f t="shared" si="22"/>
        <v>1301.9696973600007</v>
      </c>
      <c r="Q34" s="2">
        <v>21</v>
      </c>
    </row>
    <row r="35" spans="1:17" ht="12.75" customHeight="1" x14ac:dyDescent="0.2">
      <c r="A35" s="1">
        <v>22</v>
      </c>
      <c r="B35" s="3" t="s">
        <v>35</v>
      </c>
      <c r="C35" s="4">
        <f>C36+C37</f>
        <v>1270.2956822699998</v>
      </c>
      <c r="D35" s="4">
        <f t="shared" ref="D35:G35" si="23">D36+D37</f>
        <v>483.67638819000001</v>
      </c>
      <c r="E35" s="4">
        <f t="shared" si="23"/>
        <v>688.38226645999987</v>
      </c>
      <c r="F35" s="4">
        <f t="shared" si="23"/>
        <v>-47.29057012999985</v>
      </c>
      <c r="G35" s="4">
        <f t="shared" si="23"/>
        <v>145.52759774999964</v>
      </c>
      <c r="H35" s="4">
        <f>H36+H37</f>
        <v>2001.4787076</v>
      </c>
      <c r="I35" s="4">
        <f t="shared" ref="I35:P35" si="24">I36+I37</f>
        <v>1020.0170625600001</v>
      </c>
      <c r="J35" s="4">
        <f t="shared" si="24"/>
        <v>504.83678443000002</v>
      </c>
      <c r="K35" s="4">
        <f t="shared" si="24"/>
        <v>292.50100431000004</v>
      </c>
      <c r="L35" s="4">
        <f t="shared" si="24"/>
        <v>184.12385630000006</v>
      </c>
      <c r="M35" s="4">
        <f t="shared" si="24"/>
        <v>1431.81653508</v>
      </c>
      <c r="N35" s="4">
        <f t="shared" si="24"/>
        <v>350.74631303000001</v>
      </c>
      <c r="O35" s="4">
        <f t="shared" si="24"/>
        <v>532.74868937000008</v>
      </c>
      <c r="P35" s="4">
        <f t="shared" si="24"/>
        <v>548.32153268000002</v>
      </c>
      <c r="Q35" s="2">
        <v>22</v>
      </c>
    </row>
    <row r="36" spans="1:17" ht="12.75" customHeight="1" x14ac:dyDescent="0.2">
      <c r="A36" s="1">
        <v>23</v>
      </c>
      <c r="B36" s="3" t="s">
        <v>37</v>
      </c>
      <c r="C36" s="4">
        <f>D36+E36+F36+G36</f>
        <v>-800.42857135000031</v>
      </c>
      <c r="D36" s="4">
        <v>-146.16846684999999</v>
      </c>
      <c r="E36" s="4">
        <v>-56.367597559999993</v>
      </c>
      <c r="F36" s="4">
        <v>-122.22655369999998</v>
      </c>
      <c r="G36" s="4">
        <v>-475.66595324000031</v>
      </c>
      <c r="H36" s="4">
        <f>I36+J36+K36+L36</f>
        <v>-452.73766795999995</v>
      </c>
      <c r="I36" s="4">
        <v>-99.149028180000002</v>
      </c>
      <c r="J36" s="4">
        <v>-94.670386329999999</v>
      </c>
      <c r="K36" s="4">
        <v>-52.042598840000004</v>
      </c>
      <c r="L36" s="4">
        <v>-206.87565460999997</v>
      </c>
      <c r="M36" s="4">
        <f t="shared" ref="M36:M37" si="25">N36+O36+P36</f>
        <v>1116.4997019500001</v>
      </c>
      <c r="N36" s="4">
        <v>-175.28301110999999</v>
      </c>
      <c r="O36" s="4">
        <v>1419.8176405700001</v>
      </c>
      <c r="P36" s="4">
        <v>-128.03492750999999</v>
      </c>
      <c r="Q36" s="2">
        <v>23</v>
      </c>
    </row>
    <row r="37" spans="1:17" ht="12.75" customHeight="1" x14ac:dyDescent="0.2">
      <c r="A37" s="1">
        <v>24</v>
      </c>
      <c r="B37" s="3" t="s">
        <v>38</v>
      </c>
      <c r="C37" s="4">
        <f>D37+E37+F37+G37</f>
        <v>2070.7242536200001</v>
      </c>
      <c r="D37" s="4">
        <v>629.84485503999997</v>
      </c>
      <c r="E37" s="4">
        <v>744.7498640199999</v>
      </c>
      <c r="F37" s="4">
        <v>74.935983570000133</v>
      </c>
      <c r="G37" s="4">
        <v>621.19355098999995</v>
      </c>
      <c r="H37" s="4">
        <f>I37+J37+K37+L37</f>
        <v>2454.21637556</v>
      </c>
      <c r="I37" s="4">
        <v>1119.1660907400001</v>
      </c>
      <c r="J37" s="4">
        <v>599.50717076000001</v>
      </c>
      <c r="K37" s="4">
        <v>344.54360315000002</v>
      </c>
      <c r="L37" s="4">
        <v>390.99951091000003</v>
      </c>
      <c r="M37" s="4">
        <f t="shared" si="25"/>
        <v>315.31683312999996</v>
      </c>
      <c r="N37" s="4">
        <v>526.02932413999997</v>
      </c>
      <c r="O37" s="4">
        <v>-887.06895120000001</v>
      </c>
      <c r="P37" s="4">
        <v>676.35646019000001</v>
      </c>
      <c r="Q37" s="2">
        <v>24</v>
      </c>
    </row>
    <row r="38" spans="1:17" ht="12.75" customHeight="1" x14ac:dyDescent="0.2">
      <c r="A38" s="1">
        <v>25</v>
      </c>
      <c r="B38" s="3" t="s">
        <v>36</v>
      </c>
      <c r="C38" s="4">
        <f>C39+C40</f>
        <v>-3093.75956765</v>
      </c>
      <c r="D38" s="4">
        <f t="shared" ref="D38:G38" si="26">D39+D40</f>
        <v>-1894.41603545</v>
      </c>
      <c r="E38" s="4">
        <f t="shared" si="26"/>
        <v>-1954.8080153700002</v>
      </c>
      <c r="F38" s="4">
        <f t="shared" si="26"/>
        <v>537.06175533999999</v>
      </c>
      <c r="G38" s="4">
        <f t="shared" si="26"/>
        <v>218.40272782999998</v>
      </c>
      <c r="H38" s="4">
        <f>H39+H40</f>
        <v>-3547.8027285400003</v>
      </c>
      <c r="I38" s="4">
        <f t="shared" ref="I38:P38" si="27">I39+I40</f>
        <v>-1749.1650877200002</v>
      </c>
      <c r="J38" s="4">
        <f t="shared" si="27"/>
        <v>-1114.1735927799998</v>
      </c>
      <c r="K38" s="4">
        <f t="shared" si="27"/>
        <v>-65.239105150000029</v>
      </c>
      <c r="L38" s="4">
        <f t="shared" si="27"/>
        <v>-619.22494289000008</v>
      </c>
      <c r="M38" s="4">
        <f t="shared" si="27"/>
        <v>-5326.8859828599989</v>
      </c>
      <c r="N38" s="4">
        <f t="shared" si="27"/>
        <v>-2479.8057905399996</v>
      </c>
      <c r="O38" s="4">
        <f t="shared" si="27"/>
        <v>-652.17032394</v>
      </c>
      <c r="P38" s="4">
        <f t="shared" si="27"/>
        <v>-2194.9098683799998</v>
      </c>
      <c r="Q38" s="2">
        <v>25</v>
      </c>
    </row>
    <row r="39" spans="1:17" ht="12.75" customHeight="1" x14ac:dyDescent="0.2">
      <c r="A39" s="1">
        <v>26</v>
      </c>
      <c r="B39" s="3" t="s">
        <v>39</v>
      </c>
      <c r="C39" s="4">
        <f t="shared" ref="C39:C40" si="28">D39+E39+F39+G39</f>
        <v>111.30833074999995</v>
      </c>
      <c r="D39" s="4">
        <v>-842.61095931</v>
      </c>
      <c r="E39" s="4">
        <v>389.12224401999998</v>
      </c>
      <c r="F39" s="4">
        <v>623.00178548999997</v>
      </c>
      <c r="G39" s="4">
        <v>-58.204739449999998</v>
      </c>
      <c r="H39" s="4">
        <f t="shared" ref="H39:H40" si="29">I39+J39+K39+L39</f>
        <v>-215.7099399899999</v>
      </c>
      <c r="I39" s="4">
        <v>106.54640047000001</v>
      </c>
      <c r="J39" s="4">
        <v>-374.00153745999995</v>
      </c>
      <c r="K39" s="4">
        <v>-6.6962197100000012</v>
      </c>
      <c r="L39" s="4">
        <v>58.441416709999999</v>
      </c>
      <c r="M39" s="4">
        <f t="shared" ref="M39:M40" si="30">N39+O39+P39</f>
        <v>-1147.9601598199999</v>
      </c>
      <c r="N39" s="4">
        <v>-351.65198392000002</v>
      </c>
      <c r="O39" s="4">
        <v>-142.50858479999999</v>
      </c>
      <c r="P39" s="4">
        <v>-653.79959109999993</v>
      </c>
      <c r="Q39" s="2">
        <v>26</v>
      </c>
    </row>
    <row r="40" spans="1:17" ht="12.75" customHeight="1" x14ac:dyDescent="0.2">
      <c r="A40" s="1">
        <v>27</v>
      </c>
      <c r="B40" s="3" t="s">
        <v>40</v>
      </c>
      <c r="C40" s="4">
        <f t="shared" si="28"/>
        <v>-3205.0678984000001</v>
      </c>
      <c r="D40" s="4">
        <v>-1051.80507614</v>
      </c>
      <c r="E40" s="4">
        <v>-2343.9302593900002</v>
      </c>
      <c r="F40" s="4">
        <v>-85.940030150000013</v>
      </c>
      <c r="G40" s="4">
        <v>276.60746727999998</v>
      </c>
      <c r="H40" s="4">
        <f t="shared" si="29"/>
        <v>-3332.0927885500005</v>
      </c>
      <c r="I40" s="4">
        <v>-1855.7114881900002</v>
      </c>
      <c r="J40" s="4">
        <v>-740.17205531999991</v>
      </c>
      <c r="K40" s="4">
        <v>-58.54288544000002</v>
      </c>
      <c r="L40" s="4">
        <v>-677.66635960000008</v>
      </c>
      <c r="M40" s="4">
        <f t="shared" si="30"/>
        <v>-4178.9258230399992</v>
      </c>
      <c r="N40" s="4">
        <v>-2128.1538066199996</v>
      </c>
      <c r="O40" s="4">
        <v>-509.66173914000001</v>
      </c>
      <c r="P40" s="4">
        <v>-1541.11027728</v>
      </c>
      <c r="Q40" s="2">
        <v>27</v>
      </c>
    </row>
    <row r="41" spans="1:17" ht="12.75" customHeight="1" x14ac:dyDescent="0.2">
      <c r="A41" s="1">
        <v>28</v>
      </c>
      <c r="B41" s="3" t="s">
        <v>25</v>
      </c>
      <c r="C41" s="4">
        <f>C42+C43</f>
        <v>2922.3107424499995</v>
      </c>
      <c r="D41" s="4">
        <f t="shared" ref="D41:G41" si="31">D42+D43</f>
        <v>1626.0559009999995</v>
      </c>
      <c r="E41" s="4">
        <f t="shared" si="31"/>
        <v>-3.4691751800000077</v>
      </c>
      <c r="F41" s="4">
        <f t="shared" si="31"/>
        <v>-47.048003929999993</v>
      </c>
      <c r="G41" s="4">
        <f t="shared" si="31"/>
        <v>1346.7720205600003</v>
      </c>
      <c r="H41" s="4">
        <f>H42+H43</f>
        <v>2807.1309354400005</v>
      </c>
      <c r="I41" s="4">
        <f t="shared" ref="I41:P41" si="32">I42+I43</f>
        <v>3089.2595602400002</v>
      </c>
      <c r="J41" s="4">
        <f t="shared" si="32"/>
        <v>46.336194119999995</v>
      </c>
      <c r="K41" s="4">
        <f t="shared" si="32"/>
        <v>-361.59847026999995</v>
      </c>
      <c r="L41" s="4">
        <f t="shared" si="32"/>
        <v>33.133651350000015</v>
      </c>
      <c r="M41" s="4">
        <f t="shared" si="32"/>
        <v>-680.63340238000001</v>
      </c>
      <c r="N41" s="4">
        <f t="shared" si="32"/>
        <v>-1288.0117361</v>
      </c>
      <c r="O41" s="4">
        <f t="shared" si="32"/>
        <v>-57.656693350000012</v>
      </c>
      <c r="P41" s="4">
        <f t="shared" si="32"/>
        <v>665.03502707000007</v>
      </c>
      <c r="Q41" s="2">
        <v>28</v>
      </c>
    </row>
    <row r="42" spans="1:17" ht="12.75" customHeight="1" x14ac:dyDescent="0.2">
      <c r="A42" s="1">
        <v>29</v>
      </c>
      <c r="B42" s="3" t="s">
        <v>41</v>
      </c>
      <c r="C42" s="4">
        <f t="shared" ref="C42:C43" si="33">D42+E42+F42+G42</f>
        <v>0</v>
      </c>
      <c r="D42" s="5">
        <v>0</v>
      </c>
      <c r="E42" s="5">
        <v>0</v>
      </c>
      <c r="F42" s="5">
        <v>0</v>
      </c>
      <c r="G42" s="5">
        <v>0</v>
      </c>
      <c r="H42" s="4">
        <f t="shared" ref="H42:H43" si="34">I42+J42+K42+L42</f>
        <v>0</v>
      </c>
      <c r="I42" s="5">
        <v>0</v>
      </c>
      <c r="J42" s="5">
        <v>0</v>
      </c>
      <c r="K42" s="5">
        <v>0</v>
      </c>
      <c r="L42" s="5">
        <v>0</v>
      </c>
      <c r="M42" s="4">
        <f t="shared" ref="M42:M43" si="35">N42+O42+P42</f>
        <v>0</v>
      </c>
      <c r="N42" s="5">
        <v>0</v>
      </c>
      <c r="O42" s="5">
        <v>0</v>
      </c>
      <c r="P42" s="5">
        <v>0</v>
      </c>
      <c r="Q42" s="2">
        <v>29</v>
      </c>
    </row>
    <row r="43" spans="1:17" ht="12.75" customHeight="1" x14ac:dyDescent="0.2">
      <c r="A43" s="1">
        <v>30</v>
      </c>
      <c r="B43" s="3" t="s">
        <v>42</v>
      </c>
      <c r="C43" s="4">
        <f t="shared" si="33"/>
        <v>2922.3107424499995</v>
      </c>
      <c r="D43" s="4">
        <v>1626.0559009999995</v>
      </c>
      <c r="E43" s="4">
        <v>-3.4691751800000077</v>
      </c>
      <c r="F43" s="4">
        <v>-47.048003929999993</v>
      </c>
      <c r="G43" s="4">
        <v>1346.7720205600003</v>
      </c>
      <c r="H43" s="4">
        <f t="shared" si="34"/>
        <v>2807.1309354400005</v>
      </c>
      <c r="I43" s="4">
        <v>3089.2595602400002</v>
      </c>
      <c r="J43" s="4">
        <v>46.336194119999995</v>
      </c>
      <c r="K43" s="4">
        <v>-361.59847026999995</v>
      </c>
      <c r="L43" s="4">
        <v>33.133651350000015</v>
      </c>
      <c r="M43" s="4">
        <f t="shared" si="35"/>
        <v>-680.63340238000001</v>
      </c>
      <c r="N43" s="4">
        <v>-1288.0117361</v>
      </c>
      <c r="O43" s="4">
        <v>-57.656693350000012</v>
      </c>
      <c r="P43" s="4">
        <v>665.03502707000007</v>
      </c>
      <c r="Q43" s="2">
        <v>30</v>
      </c>
    </row>
    <row r="44" spans="1:17" ht="12.75" customHeight="1" x14ac:dyDescent="0.2">
      <c r="A44" s="1">
        <v>31</v>
      </c>
      <c r="B44" s="3" t="s">
        <v>26</v>
      </c>
      <c r="C44" s="4">
        <f>C45+C46+C47+C48</f>
        <v>-3700.4350014600013</v>
      </c>
      <c r="D44" s="4">
        <f t="shared" ref="D44:G44" si="36">D45+D46+D47+D48</f>
        <v>-2424.5365908799995</v>
      </c>
      <c r="E44" s="4">
        <f t="shared" si="36"/>
        <v>662.64869494000004</v>
      </c>
      <c r="F44" s="4">
        <f t="shared" si="36"/>
        <v>526.07428437999977</v>
      </c>
      <c r="G44" s="4">
        <f t="shared" si="36"/>
        <v>-2464.6213899000013</v>
      </c>
      <c r="H44" s="4">
        <f>H45+H46+H47+H48</f>
        <v>-4792.0533588500002</v>
      </c>
      <c r="I44" s="4">
        <f t="shared" ref="I44:P44" si="37">I45+I46+I47+I48</f>
        <v>1991.91123062</v>
      </c>
      <c r="J44" s="4">
        <f t="shared" si="37"/>
        <v>-2022.5466333899999</v>
      </c>
      <c r="K44" s="4">
        <f t="shared" si="37"/>
        <v>-1779.2084198</v>
      </c>
      <c r="L44" s="4">
        <f t="shared" si="37"/>
        <v>-2982.2095362799996</v>
      </c>
      <c r="M44" s="4">
        <f t="shared" si="37"/>
        <v>-4565.2360620499994</v>
      </c>
      <c r="N44" s="4">
        <f t="shared" si="37"/>
        <v>-2463.3880881699997</v>
      </c>
      <c r="O44" s="4">
        <f t="shared" si="37"/>
        <v>-2314.9473238999999</v>
      </c>
      <c r="P44" s="4">
        <f t="shared" si="37"/>
        <v>213.09935002000006</v>
      </c>
      <c r="Q44" s="2">
        <v>31</v>
      </c>
    </row>
    <row r="45" spans="1:17" ht="12.75" customHeight="1" x14ac:dyDescent="0.2">
      <c r="A45" s="1">
        <v>32</v>
      </c>
      <c r="B45" s="3" t="s">
        <v>43</v>
      </c>
      <c r="C45" s="4">
        <f t="shared" ref="C45:C48" si="38">D45+E45+F45+G45</f>
        <v>0</v>
      </c>
      <c r="D45" s="5">
        <v>0</v>
      </c>
      <c r="E45" s="5">
        <v>0</v>
      </c>
      <c r="F45" s="5">
        <v>0</v>
      </c>
      <c r="G45" s="5">
        <v>0</v>
      </c>
      <c r="H45" s="4">
        <f t="shared" ref="H45:H48" si="39">I45+J45+K45+L45</f>
        <v>0</v>
      </c>
      <c r="I45" s="5">
        <v>0</v>
      </c>
      <c r="J45" s="5">
        <v>0</v>
      </c>
      <c r="K45" s="5">
        <v>0</v>
      </c>
      <c r="L45" s="5">
        <v>0</v>
      </c>
      <c r="M45" s="4">
        <f t="shared" ref="M45:M47" si="40">N45+O45+P45</f>
        <v>0</v>
      </c>
      <c r="N45" s="5">
        <v>0</v>
      </c>
      <c r="O45" s="5">
        <v>0</v>
      </c>
      <c r="P45" s="5">
        <v>0</v>
      </c>
      <c r="Q45" s="2">
        <v>32</v>
      </c>
    </row>
    <row r="46" spans="1:17" ht="12.75" customHeight="1" x14ac:dyDescent="0.2">
      <c r="A46" s="1">
        <v>33</v>
      </c>
      <c r="B46" s="3" t="s">
        <v>44</v>
      </c>
      <c r="C46" s="4">
        <f t="shared" si="38"/>
        <v>72.367149990000001</v>
      </c>
      <c r="D46" s="4">
        <v>81.174306740000006</v>
      </c>
      <c r="E46" s="4">
        <v>-15.26944125</v>
      </c>
      <c r="F46" s="4">
        <v>-6.3478216499999993</v>
      </c>
      <c r="G46" s="4">
        <v>12.810106149999996</v>
      </c>
      <c r="H46" s="4">
        <f t="shared" si="39"/>
        <v>9.2392291600000043</v>
      </c>
      <c r="I46" s="4">
        <v>2.0645249000000003</v>
      </c>
      <c r="J46" s="4">
        <v>-16.123451799999998</v>
      </c>
      <c r="K46" s="4">
        <v>-7.3802280400000004</v>
      </c>
      <c r="L46" s="4">
        <v>30.678384100000002</v>
      </c>
      <c r="M46" s="4">
        <f t="shared" si="40"/>
        <v>-5.4396937499999982</v>
      </c>
      <c r="N46" s="4">
        <v>-8.3146938600000002</v>
      </c>
      <c r="O46" s="4">
        <v>-5.2875278899999998</v>
      </c>
      <c r="P46" s="4">
        <v>8.1625280000000018</v>
      </c>
      <c r="Q46" s="2">
        <v>33</v>
      </c>
    </row>
    <row r="47" spans="1:17" ht="12.75" customHeight="1" x14ac:dyDescent="0.2">
      <c r="A47" s="1">
        <v>34</v>
      </c>
      <c r="B47" s="3" t="s">
        <v>45</v>
      </c>
      <c r="C47" s="4">
        <f t="shared" si="38"/>
        <v>-3128.5021578200012</v>
      </c>
      <c r="D47" s="4">
        <v>-1934.3056866699999</v>
      </c>
      <c r="E47" s="4">
        <v>110.43261022999999</v>
      </c>
      <c r="F47" s="4">
        <v>1446.21877305</v>
      </c>
      <c r="G47" s="4">
        <v>-2750.8478544300015</v>
      </c>
      <c r="H47" s="4">
        <f t="shared" si="39"/>
        <v>-3788.4099120999999</v>
      </c>
      <c r="I47" s="4">
        <v>1483.2599928699999</v>
      </c>
      <c r="J47" s="4">
        <v>-1392.3531900599999</v>
      </c>
      <c r="K47" s="4">
        <v>-1697.7970194699999</v>
      </c>
      <c r="L47" s="4">
        <v>-2181.5196954399999</v>
      </c>
      <c r="M47" s="4">
        <f t="shared" si="40"/>
        <v>-2899.2436019099996</v>
      </c>
      <c r="N47" s="4">
        <v>-1573.5949318400001</v>
      </c>
      <c r="O47" s="4">
        <v>-1586.8785914099999</v>
      </c>
      <c r="P47" s="4">
        <v>261.22992134000003</v>
      </c>
      <c r="Q47" s="2">
        <v>34</v>
      </c>
    </row>
    <row r="48" spans="1:17" ht="12.75" customHeight="1" x14ac:dyDescent="0.2">
      <c r="A48" s="1">
        <v>35</v>
      </c>
      <c r="B48" s="3" t="s">
        <v>46</v>
      </c>
      <c r="C48" s="4">
        <f t="shared" si="38"/>
        <v>-644.29999363000002</v>
      </c>
      <c r="D48" s="4">
        <v>-571.40521094999986</v>
      </c>
      <c r="E48" s="4">
        <v>567.48552596000002</v>
      </c>
      <c r="F48" s="4">
        <v>-913.7966670200002</v>
      </c>
      <c r="G48" s="4">
        <v>273.41635837999996</v>
      </c>
      <c r="H48" s="4">
        <f t="shared" si="39"/>
        <v>-1012.88267591</v>
      </c>
      <c r="I48" s="4">
        <v>506.58671285000003</v>
      </c>
      <c r="J48" s="4">
        <v>-614.06999153000004</v>
      </c>
      <c r="K48" s="4">
        <v>-74.031172290000029</v>
      </c>
      <c r="L48" s="4">
        <v>-831.36822494</v>
      </c>
      <c r="M48" s="4">
        <f>N48+O48+P48</f>
        <v>-1660.55276639</v>
      </c>
      <c r="N48" s="4">
        <v>-881.47846246999984</v>
      </c>
      <c r="O48" s="4">
        <v>-722.78120460000002</v>
      </c>
      <c r="P48" s="4">
        <v>-56.293099319999982</v>
      </c>
      <c r="Q48" s="2">
        <v>35</v>
      </c>
    </row>
    <row r="49" spans="1:17" ht="12.75" customHeight="1" x14ac:dyDescent="0.2">
      <c r="A49" s="1">
        <v>36</v>
      </c>
      <c r="B49" s="3" t="s">
        <v>27</v>
      </c>
      <c r="C49" s="4">
        <f>C50+C51+C52+C53</f>
        <v>3827.6408663600005</v>
      </c>
      <c r="D49" s="4">
        <f t="shared" ref="D49:G49" si="41">D50+D51+D52+D53</f>
        <v>996.98141716999999</v>
      </c>
      <c r="E49" s="4">
        <f t="shared" si="41"/>
        <v>874.00798074000022</v>
      </c>
      <c r="F49" s="4">
        <f t="shared" si="41"/>
        <v>-310.32147669999995</v>
      </c>
      <c r="G49" s="4">
        <f t="shared" si="41"/>
        <v>2266.9729451500002</v>
      </c>
      <c r="H49" s="4">
        <f>H50+H51+H52+H53</f>
        <v>6396.4407921999991</v>
      </c>
      <c r="I49" s="4">
        <f t="shared" ref="I49:P49" si="42">I50+I51+I52+I53</f>
        <v>-975.66606215000013</v>
      </c>
      <c r="J49" s="4">
        <f t="shared" si="42"/>
        <v>534.0889166999998</v>
      </c>
      <c r="K49" s="4">
        <f t="shared" si="42"/>
        <v>2113.3377154200002</v>
      </c>
      <c r="L49" s="4">
        <f t="shared" si="42"/>
        <v>4724.6802222299993</v>
      </c>
      <c r="M49" s="4">
        <f t="shared" si="42"/>
        <v>7726.0495689400013</v>
      </c>
      <c r="N49" s="4">
        <f t="shared" si="42"/>
        <v>2404.1868683400007</v>
      </c>
      <c r="O49" s="4">
        <f t="shared" si="42"/>
        <v>3251.4390446300008</v>
      </c>
      <c r="P49" s="4">
        <f t="shared" si="42"/>
        <v>2070.4236559700003</v>
      </c>
      <c r="Q49" s="2">
        <v>36</v>
      </c>
    </row>
    <row r="50" spans="1:17" ht="12.75" customHeight="1" x14ac:dyDescent="0.2">
      <c r="A50" s="1">
        <v>37</v>
      </c>
      <c r="B50" s="3" t="s">
        <v>47</v>
      </c>
      <c r="C50" s="4">
        <f t="shared" ref="C50:C53" si="43">D50+E50+F50+G50</f>
        <v>-62.963042200000004</v>
      </c>
      <c r="D50" s="4">
        <v>-32.825188439999998</v>
      </c>
      <c r="E50" s="4">
        <v>0.32541484999999987</v>
      </c>
      <c r="F50" s="4">
        <v>-32.291666440000007</v>
      </c>
      <c r="G50" s="4">
        <v>1.8283978300000001</v>
      </c>
      <c r="H50" s="4">
        <f t="shared" ref="H50:H53" si="44">I50+J50+K50+L50</f>
        <v>191.89508028999998</v>
      </c>
      <c r="I50" s="4">
        <v>-33.599867770000003</v>
      </c>
      <c r="J50" s="4">
        <v>1.0037525</v>
      </c>
      <c r="K50" s="4">
        <v>217.89482025999999</v>
      </c>
      <c r="L50" s="4">
        <v>6.5963753000000001</v>
      </c>
      <c r="M50" s="4">
        <f t="shared" ref="M50:M53" si="45">N50+O50+P50</f>
        <v>183.51340207000004</v>
      </c>
      <c r="N50" s="4">
        <v>212.83424058000003</v>
      </c>
      <c r="O50" s="4">
        <v>7.5204297800000015</v>
      </c>
      <c r="P50" s="4">
        <v>-36.841268290000002</v>
      </c>
      <c r="Q50" s="2">
        <v>37</v>
      </c>
    </row>
    <row r="51" spans="1:17" ht="12.75" customHeight="1" x14ac:dyDescent="0.2">
      <c r="A51" s="1">
        <v>38</v>
      </c>
      <c r="B51" s="3" t="s">
        <v>48</v>
      </c>
      <c r="C51" s="4">
        <f t="shared" si="43"/>
        <v>108.66593466</v>
      </c>
      <c r="D51" s="4">
        <v>-117.62290969</v>
      </c>
      <c r="E51" s="4">
        <v>-105.5790777</v>
      </c>
      <c r="F51" s="4">
        <v>172.58019814000002</v>
      </c>
      <c r="G51" s="4">
        <v>159.28772390999998</v>
      </c>
      <c r="H51" s="4">
        <f t="shared" si="44"/>
        <v>1889.30949938</v>
      </c>
      <c r="I51" s="4">
        <v>-139.65439910000001</v>
      </c>
      <c r="J51" s="4">
        <v>696.38603864999993</v>
      </c>
      <c r="K51" s="4">
        <v>-180.20226706</v>
      </c>
      <c r="L51" s="4">
        <v>1512.78012689</v>
      </c>
      <c r="M51" s="4">
        <f t="shared" si="45"/>
        <v>4381.247047750001</v>
      </c>
      <c r="N51" s="4">
        <v>1374.40187287</v>
      </c>
      <c r="O51" s="4">
        <v>1146.8673539800002</v>
      </c>
      <c r="P51" s="4">
        <v>1859.9778209000003</v>
      </c>
      <c r="Q51" s="2">
        <v>38</v>
      </c>
    </row>
    <row r="52" spans="1:17" ht="12.75" customHeight="1" x14ac:dyDescent="0.2">
      <c r="A52" s="1">
        <v>39</v>
      </c>
      <c r="B52" s="3" t="s">
        <v>49</v>
      </c>
      <c r="C52" s="4">
        <f t="shared" si="43"/>
        <v>3447.5773901400007</v>
      </c>
      <c r="D52" s="4">
        <v>1071.1614932800001</v>
      </c>
      <c r="E52" s="4">
        <v>1461.7069817400002</v>
      </c>
      <c r="F52" s="4">
        <v>-683.95525743999997</v>
      </c>
      <c r="G52" s="4">
        <v>1598.6641725600005</v>
      </c>
      <c r="H52" s="4">
        <f t="shared" si="44"/>
        <v>3261.8533674699997</v>
      </c>
      <c r="I52" s="4">
        <v>-669.04041294000012</v>
      </c>
      <c r="J52" s="4">
        <v>-435.27177777000009</v>
      </c>
      <c r="K52" s="4">
        <v>1830.4814845400001</v>
      </c>
      <c r="L52" s="4">
        <v>2535.68407364</v>
      </c>
      <c r="M52" s="4">
        <f t="shared" si="45"/>
        <v>2533.7330955200005</v>
      </c>
      <c r="N52" s="4">
        <v>250.84611256000039</v>
      </c>
      <c r="O52" s="4">
        <v>2043.4280910700004</v>
      </c>
      <c r="P52" s="4">
        <v>239.45889189000002</v>
      </c>
      <c r="Q52" s="2">
        <v>39</v>
      </c>
    </row>
    <row r="53" spans="1:17" ht="12.75" customHeight="1" x14ac:dyDescent="0.2">
      <c r="A53" s="1">
        <v>40</v>
      </c>
      <c r="B53" s="3" t="s">
        <v>50</v>
      </c>
      <c r="C53" s="4">
        <f t="shared" si="43"/>
        <v>334.36058376</v>
      </c>
      <c r="D53" s="4">
        <v>76.268022020000018</v>
      </c>
      <c r="E53" s="4">
        <v>-482.44533815</v>
      </c>
      <c r="F53" s="4">
        <v>233.34524904</v>
      </c>
      <c r="G53" s="4">
        <v>507.19265085000001</v>
      </c>
      <c r="H53" s="4">
        <f t="shared" si="44"/>
        <v>1053.3828450599999</v>
      </c>
      <c r="I53" s="4">
        <v>-133.37138234</v>
      </c>
      <c r="J53" s="4">
        <v>271.97090331999999</v>
      </c>
      <c r="K53" s="4">
        <v>245.16367767999998</v>
      </c>
      <c r="L53" s="4">
        <v>669.61964639999997</v>
      </c>
      <c r="M53" s="4">
        <f t="shared" si="45"/>
        <v>627.5560236</v>
      </c>
      <c r="N53" s="4">
        <v>566.10464232999993</v>
      </c>
      <c r="O53" s="4">
        <v>53.623169800000007</v>
      </c>
      <c r="P53" s="4">
        <v>7.8282114699999994</v>
      </c>
      <c r="Q53" s="2">
        <v>40</v>
      </c>
    </row>
    <row r="54" spans="1:17" ht="12.75" customHeight="1" x14ac:dyDescent="0.2">
      <c r="A54" s="1">
        <v>41</v>
      </c>
      <c r="B54" s="3" t="s">
        <v>51</v>
      </c>
      <c r="C54" s="42">
        <f t="shared" ref="C54:P54" si="46">C33+C34</f>
        <v>-1441.5710913580024</v>
      </c>
      <c r="D54" s="42">
        <f t="shared" si="46"/>
        <v>-667.57722710300152</v>
      </c>
      <c r="E54" s="42">
        <f t="shared" si="46"/>
        <v>732.0202039350022</v>
      </c>
      <c r="F54" s="42">
        <f t="shared" si="46"/>
        <v>-476.66242916000192</v>
      </c>
      <c r="G54" s="42">
        <f t="shared" si="46"/>
        <v>-1029.3516390300019</v>
      </c>
      <c r="H54" s="42">
        <f t="shared" si="46"/>
        <v>3435.9734250779948</v>
      </c>
      <c r="I54" s="42">
        <f t="shared" si="46"/>
        <v>3474.4278906959967</v>
      </c>
      <c r="J54" s="42">
        <f t="shared" si="46"/>
        <v>-1521.8346273049999</v>
      </c>
      <c r="K54" s="42">
        <f t="shared" si="46"/>
        <v>-303.00424106199949</v>
      </c>
      <c r="L54" s="42">
        <f t="shared" si="46"/>
        <v>1786.3844027489995</v>
      </c>
      <c r="M54" s="42">
        <f t="shared" si="46"/>
        <v>-1219.2215416869958</v>
      </c>
      <c r="N54" s="42">
        <f t="shared" si="46"/>
        <v>-3301.1667047799992</v>
      </c>
      <c r="O54" s="42">
        <f t="shared" si="46"/>
        <v>1282.5479655500003</v>
      </c>
      <c r="P54" s="42">
        <f t="shared" si="46"/>
        <v>799.3971975430012</v>
      </c>
      <c r="Q54" s="2">
        <v>41</v>
      </c>
    </row>
    <row r="55" spans="1:17" ht="12.75" customHeight="1" x14ac:dyDescent="0.2">
      <c r="A55" s="1">
        <v>42</v>
      </c>
      <c r="B55" s="3" t="s">
        <v>28</v>
      </c>
      <c r="C55" s="42">
        <f t="shared" ref="C55:P55" si="47">-C54-C57</f>
        <v>811.68285883800195</v>
      </c>
      <c r="D55" s="42">
        <f t="shared" si="47"/>
        <v>461.42840423300152</v>
      </c>
      <c r="E55" s="42">
        <f t="shared" si="47"/>
        <v>-1435.3729096550016</v>
      </c>
      <c r="F55" s="42">
        <f t="shared" si="47"/>
        <v>-817.83135770999843</v>
      </c>
      <c r="G55" s="42">
        <f t="shared" si="47"/>
        <v>2603.4587219700015</v>
      </c>
      <c r="H55" s="42">
        <f t="shared" si="47"/>
        <v>-3349.9719572079953</v>
      </c>
      <c r="I55" s="42">
        <f t="shared" si="47"/>
        <v>-2620.0032254859966</v>
      </c>
      <c r="J55" s="42">
        <f t="shared" si="47"/>
        <v>-824.54715067500069</v>
      </c>
      <c r="K55" s="42">
        <f t="shared" si="47"/>
        <v>325.3397957119995</v>
      </c>
      <c r="L55" s="42">
        <f t="shared" si="47"/>
        <v>-230.76137675899963</v>
      </c>
      <c r="M55" s="42">
        <f t="shared" si="47"/>
        <v>-2436.353180613004</v>
      </c>
      <c r="N55" s="42">
        <f t="shared" si="47"/>
        <v>898.44388164999918</v>
      </c>
      <c r="O55" s="42">
        <f t="shared" si="47"/>
        <v>-2106.5086969000004</v>
      </c>
      <c r="P55" s="42">
        <f t="shared" si="47"/>
        <v>-1228.2883653630013</v>
      </c>
      <c r="Q55" s="2">
        <v>42</v>
      </c>
    </row>
    <row r="56" spans="1:17" ht="12.75" customHeight="1" x14ac:dyDescent="0.2">
      <c r="A56" s="1">
        <v>43</v>
      </c>
      <c r="B56" s="3" t="s">
        <v>65</v>
      </c>
      <c r="C56" s="42">
        <f t="shared" ref="C56:P56" si="48">C54+C55</f>
        <v>-629.88823252000043</v>
      </c>
      <c r="D56" s="42">
        <f t="shared" si="48"/>
        <v>-206.14882287</v>
      </c>
      <c r="E56" s="42">
        <f t="shared" si="48"/>
        <v>-703.35270571999945</v>
      </c>
      <c r="F56" s="42">
        <f t="shared" si="48"/>
        <v>-1294.4937868700003</v>
      </c>
      <c r="G56" s="42">
        <f t="shared" si="48"/>
        <v>1574.1070829399996</v>
      </c>
      <c r="H56" s="42">
        <f t="shared" si="48"/>
        <v>86.001467869999487</v>
      </c>
      <c r="I56" s="42">
        <f t="shared" si="48"/>
        <v>854.42466521000006</v>
      </c>
      <c r="J56" s="42">
        <f t="shared" si="48"/>
        <v>-2346.3817779800006</v>
      </c>
      <c r="K56" s="42">
        <f t="shared" si="48"/>
        <v>22.335554650000006</v>
      </c>
      <c r="L56" s="42">
        <f t="shared" si="48"/>
        <v>1555.6230259899999</v>
      </c>
      <c r="M56" s="42">
        <f t="shared" si="48"/>
        <v>-3655.5747222999998</v>
      </c>
      <c r="N56" s="42">
        <f t="shared" si="48"/>
        <v>-2402.7228231300001</v>
      </c>
      <c r="O56" s="42">
        <f t="shared" si="48"/>
        <v>-823.96073135000006</v>
      </c>
      <c r="P56" s="42">
        <f t="shared" si="48"/>
        <v>-428.89116782000008</v>
      </c>
      <c r="Q56" s="2">
        <v>43</v>
      </c>
    </row>
    <row r="57" spans="1:17" ht="12.75" customHeight="1" x14ac:dyDescent="0.2">
      <c r="A57" s="1">
        <v>44</v>
      </c>
      <c r="B57" s="3" t="s">
        <v>29</v>
      </c>
      <c r="C57" s="42">
        <f>C58+C59+C60</f>
        <v>629.88823252000043</v>
      </c>
      <c r="D57" s="42">
        <f t="shared" ref="D57:G57" si="49">D58+D59+D60</f>
        <v>206.14882287000003</v>
      </c>
      <c r="E57" s="42">
        <f t="shared" si="49"/>
        <v>703.35270571999945</v>
      </c>
      <c r="F57" s="42">
        <f t="shared" si="49"/>
        <v>1294.4937868700003</v>
      </c>
      <c r="G57" s="42">
        <f t="shared" si="49"/>
        <v>-1574.1070829399996</v>
      </c>
      <c r="H57" s="42">
        <f>H58+H59+H60</f>
        <v>-86.001467869999487</v>
      </c>
      <c r="I57" s="42">
        <f t="shared" ref="I57:P57" si="50">I58+I59+I60</f>
        <v>-854.42466520999994</v>
      </c>
      <c r="J57" s="42">
        <f t="shared" si="50"/>
        <v>2346.3817779800006</v>
      </c>
      <c r="K57" s="42">
        <f t="shared" si="50"/>
        <v>-22.335554649999985</v>
      </c>
      <c r="L57" s="42">
        <f t="shared" si="50"/>
        <v>-1555.6230259899999</v>
      </c>
      <c r="M57" s="42">
        <f t="shared" si="50"/>
        <v>3655.5747222999998</v>
      </c>
      <c r="N57" s="42">
        <f t="shared" si="50"/>
        <v>2402.7228231300001</v>
      </c>
      <c r="O57" s="42">
        <f t="shared" si="50"/>
        <v>823.96073135000006</v>
      </c>
      <c r="P57" s="42">
        <f t="shared" si="50"/>
        <v>428.89116782000002</v>
      </c>
      <c r="Q57" s="2">
        <v>44</v>
      </c>
    </row>
    <row r="58" spans="1:17" ht="12.75" customHeight="1" x14ac:dyDescent="0.2">
      <c r="A58" s="1">
        <v>45</v>
      </c>
      <c r="B58" s="3" t="s">
        <v>52</v>
      </c>
      <c r="C58" s="4">
        <f t="shared" ref="C58:C60" si="51">D58+E58+F58+G58</f>
        <v>123.61736485000029</v>
      </c>
      <c r="D58" s="4">
        <v>1.631719010000058</v>
      </c>
      <c r="E58" s="4">
        <v>873.90527651999946</v>
      </c>
      <c r="F58" s="4">
        <v>1266.1871809500003</v>
      </c>
      <c r="G58" s="4">
        <v>-2018.1068116299998</v>
      </c>
      <c r="H58" s="4">
        <f t="shared" ref="H58:H60" si="52">I58+J58+K58+L58</f>
        <v>-115.63302765999947</v>
      </c>
      <c r="I58" s="4">
        <v>-1202.5337551799998</v>
      </c>
      <c r="J58" s="4">
        <v>2507.9960257400003</v>
      </c>
      <c r="K58" s="4">
        <v>7.918488090000027</v>
      </c>
      <c r="L58" s="4">
        <v>-1429.0137863099999</v>
      </c>
      <c r="M58" s="4">
        <f t="shared" ref="M58:M60" si="53">N58+O58+P58</f>
        <v>2558.7541926399999</v>
      </c>
      <c r="N58" s="4">
        <v>1696.90697798</v>
      </c>
      <c r="O58" s="4">
        <v>395.46186864000003</v>
      </c>
      <c r="P58" s="4">
        <v>466.38534602000004</v>
      </c>
      <c r="Q58" s="2">
        <v>45</v>
      </c>
    </row>
    <row r="59" spans="1:17" ht="12.75" customHeight="1" x14ac:dyDescent="0.2">
      <c r="A59" s="1">
        <v>46</v>
      </c>
      <c r="B59" s="3" t="s">
        <v>53</v>
      </c>
      <c r="C59" s="4">
        <f t="shared" si="51"/>
        <v>-125.427066</v>
      </c>
      <c r="D59" s="5">
        <v>0</v>
      </c>
      <c r="E59" s="5">
        <v>0</v>
      </c>
      <c r="F59" s="5">
        <v>-63.444084330000003</v>
      </c>
      <c r="G59" s="5">
        <v>-61.982981670000001</v>
      </c>
      <c r="H59" s="4">
        <f t="shared" si="52"/>
        <v>-249.53584533</v>
      </c>
      <c r="I59" s="5">
        <v>-62.401545329999998</v>
      </c>
      <c r="J59" s="5">
        <v>-62.200899999999997</v>
      </c>
      <c r="K59" s="5">
        <v>-62.8504</v>
      </c>
      <c r="L59" s="5">
        <v>-62.082999999999998</v>
      </c>
      <c r="M59" s="4">
        <f t="shared" si="53"/>
        <v>-124.72807033999999</v>
      </c>
      <c r="N59" s="5">
        <v>-61.446199999999997</v>
      </c>
      <c r="O59" s="5">
        <v>-63.281870339999998</v>
      </c>
      <c r="P59" s="5">
        <v>0</v>
      </c>
      <c r="Q59" s="2">
        <v>46</v>
      </c>
    </row>
    <row r="60" spans="1:17" ht="12.75" customHeight="1" x14ac:dyDescent="0.2">
      <c r="A60" s="1">
        <v>47</v>
      </c>
      <c r="B60" s="3" t="s">
        <v>54</v>
      </c>
      <c r="C60" s="4">
        <f t="shared" si="51"/>
        <v>631.69793367000011</v>
      </c>
      <c r="D60" s="4">
        <v>204.51710385999996</v>
      </c>
      <c r="E60" s="4">
        <v>-170.55257080000001</v>
      </c>
      <c r="F60" s="4">
        <v>91.750690249999991</v>
      </c>
      <c r="G60" s="4">
        <v>505.98271036000011</v>
      </c>
      <c r="H60" s="4">
        <f t="shared" si="52"/>
        <v>279.16740512000001</v>
      </c>
      <c r="I60" s="4">
        <v>410.51063529999999</v>
      </c>
      <c r="J60" s="4">
        <v>-99.413347759999994</v>
      </c>
      <c r="K60" s="4">
        <v>32.596357259999991</v>
      </c>
      <c r="L60" s="4">
        <v>-64.526239680000003</v>
      </c>
      <c r="M60" s="4">
        <f t="shared" si="53"/>
        <v>1221.5486000000001</v>
      </c>
      <c r="N60" s="4">
        <v>767.26204515000006</v>
      </c>
      <c r="O60" s="4">
        <v>491.78073304999998</v>
      </c>
      <c r="P60" s="4">
        <v>-37.494178200000015</v>
      </c>
      <c r="Q60" s="2">
        <v>47</v>
      </c>
    </row>
    <row r="61" spans="1:17" ht="6" customHeight="1" x14ac:dyDescent="0.2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8"/>
    </row>
    <row r="62" spans="1:17" ht="6" customHeight="1" x14ac:dyDescent="0.2">
      <c r="B62" s="11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7" ht="12.75" customHeight="1" x14ac:dyDescent="0.2">
      <c r="A63" s="17" t="s">
        <v>68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7" ht="12.75" customHeight="1" x14ac:dyDescent="0.2">
      <c r="A64" s="10" t="s">
        <v>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2.75" customHeight="1" x14ac:dyDescent="0.2">
      <c r="A65" s="17" t="s">
        <v>32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2.75" customHeight="1" x14ac:dyDescent="0.2">
      <c r="A66" s="10" t="s">
        <v>10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ht="12.75" customHeight="1" x14ac:dyDescent="0.2">
      <c r="A67" s="10" t="s">
        <v>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1:16" ht="12.75" customHeigh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ht="12.75" customHeigh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ht="12.75" customHeigh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ht="12.75" customHeigh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ht="12.75" customHeigh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ht="12.75" customHeigh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ht="12.75" customHeigh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ht="12.75" customHeigh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ht="12.75" customHeigh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ht="12.75" customHeigh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ht="12.75" customHeigh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ht="12.75" customHeigh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ht="12.75" customHeigh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3:16" ht="12.75" customHeigh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3:16" ht="12.75" customHeigh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3:16" ht="12.75" customHeigh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3:16" ht="12.75" customHeigh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3:16" ht="12.75" customHeigh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3:16" ht="12.75" customHeight="1" x14ac:dyDescent="0.2">
      <c r="C86" s="15"/>
      <c r="D86" s="22"/>
      <c r="E86" s="22"/>
      <c r="F86" s="22"/>
      <c r="G86" s="22"/>
      <c r="H86" s="15"/>
      <c r="I86" s="15"/>
      <c r="J86" s="15"/>
      <c r="K86" s="15"/>
      <c r="L86" s="15"/>
      <c r="M86" s="15"/>
      <c r="N86" s="15"/>
      <c r="O86" s="15"/>
      <c r="P86" s="15"/>
    </row>
    <row r="87" spans="3:16" ht="12.75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3:16" ht="12.75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3:16" ht="12.75" customHeight="1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3:16" ht="12.75" customHeigh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3:16" ht="12.75" customHeigh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3:16" ht="12.75" customHeight="1" x14ac:dyDescent="0.2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3:16" ht="12.75" customHeight="1" x14ac:dyDescent="0.2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3:16" ht="12.75" customHeight="1" x14ac:dyDescent="0.2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3:16" ht="12.75" customHeight="1" x14ac:dyDescent="0.2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3:16" ht="12.75" customHeight="1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3:16" ht="12.75" customHeight="1" x14ac:dyDescent="0.2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3:16" ht="12.75" customHeight="1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3:16" ht="12.75" customHeight="1" x14ac:dyDescent="0.2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3:16" ht="12.75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3:16" ht="12.75" customHeight="1" x14ac:dyDescent="0.2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3:16" ht="12.75" customHeight="1" x14ac:dyDescent="0.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spans="3:16" ht="12.75" customHeight="1" x14ac:dyDescent="0.2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spans="3:16" ht="12.75" customHeight="1" x14ac:dyDescent="0.2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3:16" ht="12.75" customHeight="1" x14ac:dyDescent="0.2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3:16" ht="12.75" customHeight="1" x14ac:dyDescent="0.2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3:16" ht="12.75" customHeight="1" x14ac:dyDescent="0.2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3:16" ht="12.75" customHeight="1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3:16" ht="12.75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3:16" ht="12.75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3:16" ht="12.75" customHeight="1" x14ac:dyDescent="0.2">
      <c r="C111" s="27"/>
      <c r="D111" s="27"/>
      <c r="E111" s="27"/>
      <c r="F111" s="27"/>
      <c r="G111" s="27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3:16" ht="12.75" customHeight="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3:16" ht="12.75" customHeight="1" x14ac:dyDescent="0.2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3:16" ht="12.75" customHeigh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2025-12-30T17:29:18Z</cp:lastPrinted>
  <dcterms:created xsi:type="dcterms:W3CDTF">2018-11-21T20:09:16Z</dcterms:created>
  <dcterms:modified xsi:type="dcterms:W3CDTF">2025-12-30T17:35:07Z</dcterms:modified>
</cp:coreProperties>
</file>